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carrazoscomco1-my.sharepoint.com/personal/auditoracalidad_carrazos_com_co/Documents/Sistema de Gestión/3. GESTION POSVENTA/8. INDICADORES/INDICADORES GP-FOR-15 AÑO 2024/"/>
    </mc:Choice>
  </mc:AlternateContent>
  <xr:revisionPtr revIDLastSave="5" documentId="13_ncr:1_{4AAB8073-2BE5-4A3C-B3EA-67BB153BD8E4}" xr6:coauthVersionLast="47" xr6:coauthVersionMax="47" xr10:uidLastSave="{67DB1B7D-68ED-479C-814F-519BF21F39DF}"/>
  <bookViews>
    <workbookView minimized="1" xWindow="2460" yWindow="2460" windowWidth="15375" windowHeight="7785" xr2:uid="{00000000-000D-0000-FFFF-FFFF00000000}"/>
  </bookViews>
  <sheets>
    <sheet name="HINO TUNJA" sheetId="1" r:id="rId1"/>
    <sheet name="MAZDA" sheetId="2" r:id="rId2"/>
  </sheets>
  <definedNames>
    <definedName name="_xlnm._FilterDatabase" localSheetId="0" hidden="1">'HINO TUNJA'!#REF!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G31" i="1"/>
  <c r="G32" i="1"/>
  <c r="G33" i="1"/>
  <c r="G34" i="1"/>
  <c r="G35" i="1"/>
  <c r="G36" i="1"/>
  <c r="G37" i="1"/>
  <c r="G38" i="1"/>
  <c r="G39" i="1"/>
  <c r="G40" i="1"/>
  <c r="G41" i="1"/>
  <c r="G30" i="1"/>
  <c r="I42" i="1"/>
  <c r="Q42" i="1"/>
  <c r="R42" i="1"/>
  <c r="O42" i="1"/>
  <c r="P42" i="1"/>
  <c r="M42" i="1"/>
  <c r="N42" i="1"/>
  <c r="E42" i="1"/>
  <c r="E43" i="1" s="1"/>
  <c r="E45" i="1" s="1"/>
  <c r="H42" i="1"/>
  <c r="C42" i="1"/>
  <c r="J41" i="1"/>
  <c r="J40" i="1"/>
  <c r="J39" i="1"/>
  <c r="J38" i="1"/>
  <c r="J37" i="1"/>
  <c r="J36" i="1"/>
  <c r="J35" i="1"/>
  <c r="J34" i="1"/>
  <c r="J33" i="1"/>
  <c r="J32" i="1"/>
  <c r="J31" i="1"/>
  <c r="J30" i="1"/>
  <c r="C43" i="1" l="1"/>
  <c r="C45" i="1" s="1"/>
  <c r="R43" i="1"/>
  <c r="R45" i="1" s="1"/>
  <c r="G42" i="1"/>
  <c r="H43" i="1" s="1"/>
  <c r="H45" i="1" s="1"/>
  <c r="P43" i="1"/>
  <c r="P45" i="1" s="1"/>
  <c r="N43" i="1"/>
  <c r="N45" i="1" s="1"/>
  <c r="J42" i="1"/>
  <c r="J43" i="1" s="1"/>
  <c r="J45" i="1" s="1"/>
</calcChain>
</file>

<file path=xl/sharedStrings.xml><?xml version="1.0" encoding="utf-8"?>
<sst xmlns="http://schemas.openxmlformats.org/spreadsheetml/2006/main" count="108" uniqueCount="107">
  <si>
    <t>GESTIÓN POSVENTA</t>
  </si>
  <si>
    <t>Código: GP-FOR-15</t>
  </si>
  <si>
    <t>Volver al Tablero Principal</t>
  </si>
  <si>
    <t>SEGUIMIENTO A COMPORTAMIENTO DE INDICADORES</t>
  </si>
  <si>
    <t>Versión: 01</t>
  </si>
  <si>
    <t>Emisión: 21/03/2023</t>
  </si>
  <si>
    <t>PERIODO DE ANÁLISIS:</t>
  </si>
  <si>
    <t>MARCA</t>
  </si>
  <si>
    <t>1. INFORMACIÓN DEL INDICADOR</t>
  </si>
  <si>
    <t>NOMBRE DEL INDICADOR:</t>
  </si>
  <si>
    <t>TIPO DE INDICADOR:</t>
  </si>
  <si>
    <t>Evolución</t>
  </si>
  <si>
    <t>OBJETIVO OPERATIVO:</t>
  </si>
  <si>
    <t>Identificar el comportamiento de los indicadores y gestionar acciones preventivas para el cumplimiento de los mismos</t>
  </si>
  <si>
    <t>META:</t>
  </si>
  <si>
    <t>FRECUENCIA DE ANÁLISIS:</t>
  </si>
  <si>
    <t>Diario</t>
  </si>
  <si>
    <t>MÉTODO:</t>
  </si>
  <si>
    <t xml:space="preserve">Encuestas realizadas por la marca por medio de e-mail o llamadas. </t>
  </si>
  <si>
    <t>FRECUENCIA DE REPORTE:</t>
  </si>
  <si>
    <t>Mensual</t>
  </si>
  <si>
    <t>PROCESO:</t>
  </si>
  <si>
    <t>GESTION POSVENTA</t>
  </si>
  <si>
    <t>FUENTE DE DATOS:</t>
  </si>
  <si>
    <t>DPI</t>
  </si>
  <si>
    <t>RESPONSABLE SEGUIMIENTO:</t>
  </si>
  <si>
    <t>Director Posventa</t>
  </si>
  <si>
    <t>RESPONSABLE REVISIÓN:</t>
  </si>
  <si>
    <t>Jefe Administrativa - Grencia General</t>
  </si>
  <si>
    <t>2. ANÁLISIS DE DATOS</t>
  </si>
  <si>
    <t>Enero:</t>
  </si>
  <si>
    <t>Febrero:</t>
  </si>
  <si>
    <t>Marzo:</t>
  </si>
  <si>
    <t>Abril:</t>
  </si>
  <si>
    <t>Mayo:</t>
  </si>
  <si>
    <t xml:space="preserve">                      </t>
  </si>
  <si>
    <t>Juio:</t>
  </si>
  <si>
    <t>Julio:</t>
  </si>
  <si>
    <t>Agosto:</t>
  </si>
  <si>
    <t>Septiembre:</t>
  </si>
  <si>
    <t>Octubre:</t>
  </si>
  <si>
    <t>Noviembre</t>
  </si>
  <si>
    <t>Diciembre:</t>
  </si>
  <si>
    <t>3. RESULTADOS DEL INDICADOR</t>
  </si>
  <si>
    <t>SERVICIO</t>
  </si>
  <si>
    <t>HINO CONNECT</t>
  </si>
  <si>
    <t>REPUESTOS</t>
  </si>
  <si>
    <t>Mes/Indicador</t>
  </si>
  <si>
    <t>CPUS OBJ.</t>
  </si>
  <si>
    <t>CPUS REPORT</t>
  </si>
  <si>
    <t>RECALLS OBJ</t>
  </si>
  <si>
    <t>RECALLS</t>
  </si>
  <si>
    <t>Valor MO</t>
  </si>
  <si>
    <t>MO OBJ (Carrazos)</t>
  </si>
  <si>
    <t>MO</t>
  </si>
  <si>
    <t>Ocupación Taller OBJ</t>
  </si>
  <si>
    <t>Ocupación Taller</t>
  </si>
  <si>
    <t>RETENCIÓN OBJ</t>
  </si>
  <si>
    <t>RETENCIÓN</t>
  </si>
  <si>
    <t>WH OBJ</t>
  </si>
  <si>
    <t>WH</t>
  </si>
  <si>
    <t>RM. OBJ</t>
  </si>
  <si>
    <t xml:space="preserve">RM </t>
  </si>
  <si>
    <t>RT OBJ</t>
  </si>
  <si>
    <t>RT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</si>
  <si>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</si>
  <si>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</si>
  <si>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</si>
  <si>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</si>
  <si>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</si>
  <si>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</si>
  <si>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</si>
  <si>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</si>
  <si>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</si>
  <si>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</si>
  <si>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</si>
  <si>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</si>
  <si>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OBJETIVO MARCA</t>
  </si>
  <si>
    <t>CUMPLIMIENTO</t>
  </si>
  <si>
    <t>META CARRAZOS</t>
  </si>
  <si>
    <t>4. PLAN DE  ACCIÓN (Diligenciar en caso de NO cumplimiento de la meta)</t>
  </si>
  <si>
    <t>DESCRIPCIÓN DE LA NO CONFORMIDAD</t>
  </si>
  <si>
    <t>CAUSA RAÍZ</t>
  </si>
  <si>
    <t>ACCIONES A SEGUIR</t>
  </si>
  <si>
    <t>RESPONSABLE</t>
  </si>
  <si>
    <t>FECHA ESTIMADA DE CIERRE</t>
  </si>
  <si>
    <t>COMENTARIO DE SEGUIMIENTO
(Director Posventa)</t>
  </si>
  <si>
    <t>% CUMPLIM</t>
  </si>
  <si>
    <t>HINO</t>
  </si>
  <si>
    <t>Mes</t>
  </si>
  <si>
    <t>MSI</t>
  </si>
  <si>
    <t>NPS</t>
  </si>
  <si>
    <t>Instalaciones</t>
  </si>
  <si>
    <t>Facilidad para obtener una cita</t>
  </si>
  <si>
    <t>Información durante el servicio</t>
  </si>
  <si>
    <t>Atención y amabilidad </t>
  </si>
  <si>
    <t>Limpieza del vehículo en la entrega</t>
  </si>
  <si>
    <t>Satisfacción con el asesor</t>
  </si>
  <si>
    <t>Hágalo bien la primera vez</t>
  </si>
  <si>
    <t>Vehículo entregado a la hora prometida</t>
  </si>
  <si>
    <t>Enero</t>
  </si>
  <si>
    <t>Febrero</t>
  </si>
  <si>
    <t>Marzo</t>
  </si>
  <si>
    <t>Abril</t>
  </si>
  <si>
    <t>Mayo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</si>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</sst>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([$$-409]* #,##0.00_);_([$$-409]* \(#,##0.00\);_([$$-409]* &quot;-&quot;??_);_(@_)"/>
  </numFmts>
  <fonts count="2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u/>
      <sz val="16"/>
      <color theme="0" tint="-4.9989318521683403E-2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2"/>
      <color rgb="FF000000"/>
      <name val="Century Gothic"/>
      <family val="2"/>
    </font>
    <font>
      <b/>
      <sz val="11"/>
      <color theme="0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b/>
      <sz val="10"/>
      <color indexed="48"/>
      <name val="Century Gothic"/>
      <family val="2"/>
    </font>
    <font>
      <b/>
      <sz val="10"/>
      <color rgb="FF002060"/>
      <name val="Century Gothic"/>
      <family val="2"/>
    </font>
    <font>
      <b/>
      <sz val="11"/>
      <color rgb="FF002060"/>
      <name val="Century Gothic"/>
      <family val="2"/>
    </font>
    <font>
      <sz val="10"/>
      <color theme="1"/>
      <name val="Century Gothic"/>
      <family val="2"/>
    </font>
    <font>
      <sz val="9"/>
      <name val="Aptos Narrow"/>
      <family val="2"/>
      <scheme val="minor"/>
    </font>
    <font>
      <sz val="12"/>
      <color theme="1"/>
      <name val="Century Gothic"/>
      <family val="2"/>
    </font>
    <font>
      <b/>
      <sz val="11"/>
      <name val="Century Gothic"/>
      <family val="2"/>
    </font>
    <font>
      <b/>
      <sz val="14"/>
      <name val="Century Gothic"/>
      <family val="2"/>
    </font>
    <font>
      <b/>
      <sz val="20"/>
      <name val="Century Gothic"/>
      <family val="2"/>
    </font>
    <font>
      <b/>
      <sz val="12"/>
      <color theme="0"/>
      <name val="Century Gothic"/>
      <family val="2"/>
    </font>
    <font>
      <sz val="12"/>
      <color theme="0"/>
      <name val="Century Gothic"/>
      <family val="2"/>
    </font>
    <font>
      <sz val="11"/>
      <color rgb="FF000000"/>
      <name val="Century Gothic"/>
      <family val="2"/>
    </font>
    <font>
      <sz val="12"/>
      <color rgb="FF000000"/>
      <name val="Aptos"/>
      <family val="2"/>
    </font>
    <font>
      <b/>
      <sz val="12"/>
      <color rgb="FF000000"/>
      <name val="Inherit"/>
    </font>
  </fonts>
  <fills count="1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rgb="FFD8D8D8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7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1">
    <xf numFmtId="0" fontId="0" fillId="0" borderId="0" xfId="0"/>
    <xf numFmtId="0" fontId="4" fillId="2" borderId="0" xfId="5" applyFont="1" applyFill="1"/>
    <xf numFmtId="0" fontId="8" fillId="5" borderId="1" xfId="6" applyFont="1" applyFill="1" applyBorder="1" applyAlignment="1">
      <alignment horizontal="center" vertical="center" wrapText="1"/>
    </xf>
    <xf numFmtId="0" fontId="10" fillId="0" borderId="0" xfId="6" applyFont="1" applyAlignment="1">
      <alignment vertical="center"/>
    </xf>
    <xf numFmtId="0" fontId="8" fillId="0" borderId="0" xfId="6" applyFont="1" applyAlignment="1">
      <alignment vertical="center"/>
    </xf>
    <xf numFmtId="0" fontId="10" fillId="0" borderId="0" xfId="6" applyFont="1" applyAlignment="1">
      <alignment horizontal="center" vertical="center"/>
    </xf>
    <xf numFmtId="0" fontId="4" fillId="0" borderId="0" xfId="5" applyFont="1"/>
    <xf numFmtId="0" fontId="15" fillId="0" borderId="13" xfId="5" applyFont="1" applyBorder="1" applyAlignment="1">
      <alignment horizontal="center" vertical="center"/>
    </xf>
    <xf numFmtId="0" fontId="15" fillId="0" borderId="6" xfId="5" applyFont="1" applyBorder="1" applyAlignment="1">
      <alignment horizontal="center" vertical="center"/>
    </xf>
    <xf numFmtId="0" fontId="15" fillId="0" borderId="14" xfId="5" applyFont="1" applyBorder="1" applyAlignment="1">
      <alignment horizontal="center" vertical="center"/>
    </xf>
    <xf numFmtId="0" fontId="16" fillId="11" borderId="1" xfId="5" applyFont="1" applyFill="1" applyBorder="1" applyAlignment="1">
      <alignment horizontal="center" vertical="center"/>
    </xf>
    <xf numFmtId="0" fontId="17" fillId="11" borderId="1" xfId="5" applyFont="1" applyFill="1" applyBorder="1" applyAlignment="1">
      <alignment horizontal="center" vertical="center"/>
    </xf>
    <xf numFmtId="165" fontId="17" fillId="11" borderId="1" xfId="2" applyNumberFormat="1" applyFont="1" applyFill="1" applyBorder="1" applyAlignment="1">
      <alignment horizontal="center" vertical="center"/>
    </xf>
    <xf numFmtId="9" fontId="17" fillId="11" borderId="1" xfId="3" applyFont="1" applyFill="1" applyBorder="1" applyAlignment="1">
      <alignment horizontal="center" vertical="center"/>
    </xf>
    <xf numFmtId="9" fontId="17" fillId="11" borderId="1" xfId="5" applyNumberFormat="1" applyFont="1" applyFill="1" applyBorder="1" applyAlignment="1">
      <alignment horizontal="center" vertical="center"/>
    </xf>
    <xf numFmtId="0" fontId="16" fillId="12" borderId="1" xfId="5" applyFont="1" applyFill="1" applyBorder="1" applyAlignment="1">
      <alignment horizontal="center" vertical="center"/>
    </xf>
    <xf numFmtId="9" fontId="16" fillId="12" borderId="1" xfId="5" applyNumberFormat="1" applyFont="1" applyFill="1" applyBorder="1" applyAlignment="1">
      <alignment horizontal="center" vertical="center"/>
    </xf>
    <xf numFmtId="165" fontId="16" fillId="12" borderId="1" xfId="2" applyNumberFormat="1" applyFont="1" applyFill="1" applyBorder="1" applyAlignment="1">
      <alignment horizontal="center" vertical="center"/>
    </xf>
    <xf numFmtId="0" fontId="9" fillId="0" borderId="0" xfId="6" applyFont="1" applyAlignment="1">
      <alignment vertical="center"/>
    </xf>
    <xf numFmtId="0" fontId="19" fillId="0" borderId="1" xfId="6" applyFont="1" applyBorder="1" applyAlignment="1">
      <alignment vertical="center" wrapText="1"/>
    </xf>
    <xf numFmtId="0" fontId="4" fillId="0" borderId="0" xfId="5" applyFont="1" applyAlignment="1">
      <alignment horizontal="center"/>
    </xf>
    <xf numFmtId="0" fontId="5" fillId="9" borderId="20" xfId="5" applyFont="1" applyFill="1" applyBorder="1" applyAlignment="1">
      <alignment horizontal="center" vertical="center" wrapText="1"/>
    </xf>
    <xf numFmtId="0" fontId="5" fillId="9" borderId="8" xfId="5" applyFont="1" applyFill="1" applyBorder="1" applyAlignment="1">
      <alignment horizontal="center" vertical="center" wrapText="1"/>
    </xf>
    <xf numFmtId="0" fontId="5" fillId="10" borderId="21" xfId="5" applyFont="1" applyFill="1" applyBorder="1" applyAlignment="1">
      <alignment horizontal="center" vertical="center" wrapText="1"/>
    </xf>
    <xf numFmtId="0" fontId="5" fillId="9" borderId="21" xfId="5" applyFont="1" applyFill="1" applyBorder="1" applyAlignment="1">
      <alignment horizontal="center" vertical="center" wrapText="1"/>
    </xf>
    <xf numFmtId="0" fontId="5" fillId="13" borderId="21" xfId="5" applyFont="1" applyFill="1" applyBorder="1" applyAlignment="1">
      <alignment horizontal="center" vertical="center" wrapText="1"/>
    </xf>
    <xf numFmtId="164" fontId="17" fillId="11" borderId="1" xfId="5" applyNumberFormat="1" applyFont="1" applyFill="1" applyBorder="1" applyAlignment="1">
      <alignment horizontal="center" vertical="center"/>
    </xf>
    <xf numFmtId="9" fontId="17" fillId="11" borderId="1" xfId="2" applyNumberFormat="1" applyFont="1" applyFill="1" applyBorder="1" applyAlignment="1">
      <alignment horizontal="center" vertical="center"/>
    </xf>
    <xf numFmtId="166" fontId="17" fillId="11" borderId="1" xfId="5" applyNumberFormat="1" applyFont="1" applyFill="1" applyBorder="1" applyAlignment="1">
      <alignment horizontal="center" vertical="center"/>
    </xf>
    <xf numFmtId="10" fontId="17" fillId="11" borderId="1" xfId="5" applyNumberFormat="1" applyFont="1" applyFill="1" applyBorder="1" applyAlignment="1">
      <alignment horizontal="center" vertical="center"/>
    </xf>
    <xf numFmtId="9" fontId="16" fillId="12" borderId="1" xfId="2" applyNumberFormat="1" applyFont="1" applyFill="1" applyBorder="1" applyAlignment="1">
      <alignment horizontal="center" vertical="center"/>
    </xf>
    <xf numFmtId="0" fontId="17" fillId="11" borderId="1" xfId="2" applyNumberFormat="1" applyFont="1" applyFill="1" applyBorder="1" applyAlignment="1">
      <alignment horizontal="center" vertical="center"/>
    </xf>
    <xf numFmtId="1" fontId="17" fillId="11" borderId="1" xfId="5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9" fontId="15" fillId="3" borderId="1" xfId="2" applyNumberFormat="1" applyFont="1" applyFill="1" applyBorder="1" applyAlignment="1">
      <alignment horizontal="center" vertical="center"/>
    </xf>
    <xf numFmtId="9" fontId="4" fillId="3" borderId="1" xfId="5" applyNumberFormat="1" applyFont="1" applyFill="1" applyBorder="1" applyAlignment="1">
      <alignment horizontal="center" vertical="center"/>
    </xf>
    <xf numFmtId="165" fontId="15" fillId="3" borderId="1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/>
    </xf>
    <xf numFmtId="1" fontId="4" fillId="3" borderId="1" xfId="2" applyNumberFormat="1" applyFont="1" applyFill="1" applyBorder="1" applyAlignment="1">
      <alignment horizontal="center" vertical="center"/>
    </xf>
    <xf numFmtId="164" fontId="4" fillId="3" borderId="15" xfId="1" applyNumberFormat="1" applyFont="1" applyFill="1" applyBorder="1" applyAlignment="1">
      <alignment horizontal="center" vertical="center"/>
    </xf>
    <xf numFmtId="9" fontId="4" fillId="3" borderId="15" xfId="5" applyNumberFormat="1" applyFont="1" applyFill="1" applyBorder="1" applyAlignment="1">
      <alignment horizontal="center" vertical="center"/>
    </xf>
    <xf numFmtId="165" fontId="15" fillId="3" borderId="15" xfId="2" applyNumberFormat="1" applyFont="1" applyFill="1" applyBorder="1" applyAlignment="1">
      <alignment horizontal="center" vertical="center"/>
    </xf>
    <xf numFmtId="1" fontId="4" fillId="3" borderId="15" xfId="2" applyNumberFormat="1" applyFont="1" applyFill="1" applyBorder="1" applyAlignment="1">
      <alignment horizontal="center" vertical="center"/>
    </xf>
    <xf numFmtId="10" fontId="15" fillId="3" borderId="1" xfId="2" applyNumberFormat="1" applyFont="1" applyFill="1" applyBorder="1" applyAlignment="1">
      <alignment horizontal="center" vertical="center"/>
    </xf>
    <xf numFmtId="0" fontId="25" fillId="8" borderId="10" xfId="6" applyFont="1" applyFill="1" applyBorder="1" applyAlignment="1">
      <alignment horizontal="center" vertical="center"/>
    </xf>
    <xf numFmtId="166" fontId="16" fillId="11" borderId="1" xfId="5" applyNumberFormat="1" applyFont="1" applyFill="1" applyBorder="1" applyAlignment="1">
      <alignment horizontal="center" vertical="center"/>
    </xf>
    <xf numFmtId="0" fontId="26" fillId="0" borderId="0" xfId="6" applyFont="1" applyAlignment="1">
      <alignment vertical="center"/>
    </xf>
    <xf numFmtId="10" fontId="4" fillId="3" borderId="1" xfId="2" applyNumberFormat="1" applyFont="1" applyFill="1" applyBorder="1" applyAlignment="1">
      <alignment horizontal="center" vertical="center"/>
    </xf>
    <xf numFmtId="0" fontId="28" fillId="16" borderId="1" xfId="0" applyFont="1" applyFill="1" applyBorder="1" applyAlignment="1">
      <alignment horizontal="center" vertical="center" wrapText="1"/>
    </xf>
    <xf numFmtId="0" fontId="28" fillId="15" borderId="1" xfId="0" applyFont="1" applyFill="1" applyBorder="1" applyAlignment="1">
      <alignment horizontal="center" vertical="center"/>
    </xf>
    <xf numFmtId="10" fontId="27" fillId="15" borderId="1" xfId="0" applyNumberFormat="1" applyFont="1" applyFill="1" applyBorder="1" applyAlignment="1">
      <alignment horizontal="right" vertical="center"/>
    </xf>
    <xf numFmtId="0" fontId="6" fillId="4" borderId="0" xfId="4" applyFont="1" applyFill="1" applyAlignment="1">
      <alignment horizontal="center" vertical="center" wrapText="1"/>
    </xf>
    <xf numFmtId="0" fontId="8" fillId="5" borderId="1" xfId="6" applyFont="1" applyFill="1" applyBorder="1" applyAlignment="1">
      <alignment horizontal="center" vertical="center"/>
    </xf>
    <xf numFmtId="0" fontId="24" fillId="6" borderId="1" xfId="6" applyFont="1" applyFill="1" applyBorder="1" applyAlignment="1">
      <alignment horizontal="center" vertical="center"/>
    </xf>
    <xf numFmtId="0" fontId="12" fillId="5" borderId="1" xfId="6" applyFont="1" applyFill="1" applyBorder="1" applyAlignment="1">
      <alignment horizontal="center" vertical="center"/>
    </xf>
    <xf numFmtId="0" fontId="22" fillId="2" borderId="2" xfId="5" applyFont="1" applyFill="1" applyBorder="1" applyAlignment="1">
      <alignment horizontal="center" vertical="center" wrapText="1"/>
    </xf>
    <xf numFmtId="0" fontId="22" fillId="2" borderId="3" xfId="5" applyFont="1" applyFill="1" applyBorder="1" applyAlignment="1">
      <alignment horizontal="center" vertical="center" wrapText="1"/>
    </xf>
    <xf numFmtId="0" fontId="22" fillId="2" borderId="16" xfId="5" applyFont="1" applyFill="1" applyBorder="1" applyAlignment="1">
      <alignment horizontal="center" vertical="center" wrapText="1"/>
    </xf>
    <xf numFmtId="0" fontId="20" fillId="0" borderId="2" xfId="6" applyFont="1" applyBorder="1" applyAlignment="1">
      <alignment horizontal="center" vertical="center" wrapText="1"/>
    </xf>
    <xf numFmtId="0" fontId="20" fillId="0" borderId="3" xfId="6" applyFont="1" applyBorder="1" applyAlignment="1">
      <alignment horizontal="center" vertical="center" wrapText="1"/>
    </xf>
    <xf numFmtId="0" fontId="20" fillId="0" borderId="16" xfId="6" applyFont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/>
    </xf>
    <xf numFmtId="0" fontId="23" fillId="2" borderId="4" xfId="5" applyFont="1" applyFill="1" applyBorder="1" applyAlignment="1">
      <alignment horizontal="center" vertical="center"/>
    </xf>
    <xf numFmtId="0" fontId="23" fillId="2" borderId="5" xfId="5" applyFont="1" applyFill="1" applyBorder="1" applyAlignment="1">
      <alignment horizontal="center" vertical="center"/>
    </xf>
    <xf numFmtId="0" fontId="23" fillId="2" borderId="6" xfId="5" applyFont="1" applyFill="1" applyBorder="1" applyAlignment="1">
      <alignment horizontal="center" vertical="center"/>
    </xf>
    <xf numFmtId="0" fontId="23" fillId="2" borderId="9" xfId="5" applyFont="1" applyFill="1" applyBorder="1" applyAlignment="1">
      <alignment horizontal="center" vertical="center"/>
    </xf>
    <xf numFmtId="0" fontId="23" fillId="2" borderId="10" xfId="5" applyFont="1" applyFill="1" applyBorder="1" applyAlignment="1">
      <alignment horizontal="center" vertical="center"/>
    </xf>
    <xf numFmtId="0" fontId="23" fillId="2" borderId="11" xfId="5" applyFont="1" applyFill="1" applyBorder="1" applyAlignment="1">
      <alignment horizontal="center" vertical="center"/>
    </xf>
    <xf numFmtId="0" fontId="21" fillId="3" borderId="1" xfId="5" applyFont="1" applyFill="1" applyBorder="1" applyAlignment="1">
      <alignment vertical="center"/>
    </xf>
    <xf numFmtId="0" fontId="20" fillId="0" borderId="2" xfId="7" applyNumberFormat="1" applyFont="1" applyBorder="1" applyAlignment="1">
      <alignment horizontal="center" vertical="center"/>
    </xf>
    <xf numFmtId="0" fontId="20" fillId="0" borderId="3" xfId="7" applyNumberFormat="1" applyFont="1" applyBorder="1" applyAlignment="1">
      <alignment horizontal="center" vertical="center"/>
    </xf>
    <xf numFmtId="0" fontId="20" fillId="0" borderId="16" xfId="7" applyNumberFormat="1" applyFont="1" applyBorder="1" applyAlignment="1">
      <alignment horizontal="center" vertical="center"/>
    </xf>
    <xf numFmtId="0" fontId="13" fillId="0" borderId="2" xfId="6" applyFont="1" applyBorder="1" applyAlignment="1">
      <alignment horizontal="center" vertical="center" wrapText="1"/>
    </xf>
    <xf numFmtId="0" fontId="13" fillId="0" borderId="3" xfId="6" applyFont="1" applyBorder="1" applyAlignment="1">
      <alignment horizontal="center" vertical="center" wrapText="1"/>
    </xf>
    <xf numFmtId="0" fontId="13" fillId="0" borderId="16" xfId="6" applyFont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/>
    </xf>
    <xf numFmtId="0" fontId="9" fillId="0" borderId="3" xfId="6" applyFont="1" applyBorder="1" applyAlignment="1">
      <alignment horizontal="center" vertical="center"/>
    </xf>
    <xf numFmtId="0" fontId="9" fillId="0" borderId="16" xfId="6" applyFont="1" applyBorder="1" applyAlignment="1">
      <alignment horizontal="center" vertical="center"/>
    </xf>
    <xf numFmtId="9" fontId="20" fillId="0" borderId="2" xfId="6" applyNumberFormat="1" applyFont="1" applyBorder="1" applyAlignment="1">
      <alignment horizontal="center" vertical="center"/>
    </xf>
    <xf numFmtId="9" fontId="20" fillId="0" borderId="3" xfId="6" applyNumberFormat="1" applyFont="1" applyBorder="1" applyAlignment="1">
      <alignment horizontal="center" vertical="center"/>
    </xf>
    <xf numFmtId="9" fontId="20" fillId="0" borderId="16" xfId="6" applyNumberFormat="1" applyFont="1" applyBorder="1" applyAlignment="1">
      <alignment horizontal="center" vertical="center"/>
    </xf>
    <xf numFmtId="0" fontId="12" fillId="5" borderId="1" xfId="6" applyFont="1" applyFill="1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/>
    </xf>
    <xf numFmtId="0" fontId="14" fillId="0" borderId="16" xfId="6" applyFont="1" applyBorder="1" applyAlignment="1">
      <alignment horizontal="center" vertical="center"/>
    </xf>
    <xf numFmtId="0" fontId="20" fillId="0" borderId="2" xfId="6" applyFont="1" applyBorder="1" applyAlignment="1">
      <alignment horizontal="center" vertical="center"/>
    </xf>
    <xf numFmtId="0" fontId="20" fillId="0" borderId="3" xfId="6" applyFont="1" applyBorder="1" applyAlignment="1">
      <alignment horizontal="center" vertical="center"/>
    </xf>
    <xf numFmtId="0" fontId="20" fillId="0" borderId="16" xfId="6" applyFont="1" applyBorder="1" applyAlignment="1">
      <alignment horizontal="center" vertical="center"/>
    </xf>
    <xf numFmtId="0" fontId="5" fillId="14" borderId="1" xfId="5" applyFont="1" applyFill="1" applyBorder="1" applyAlignment="1">
      <alignment vertical="top" wrapText="1"/>
    </xf>
    <xf numFmtId="0" fontId="5" fillId="14" borderId="1" xfId="5" applyFont="1" applyFill="1" applyBorder="1" applyAlignment="1">
      <alignment vertical="top"/>
    </xf>
    <xf numFmtId="0" fontId="5" fillId="0" borderId="1" xfId="5" applyFont="1" applyBorder="1" applyAlignment="1">
      <alignment vertical="top"/>
    </xf>
    <xf numFmtId="0" fontId="24" fillId="6" borderId="22" xfId="6" applyFont="1" applyFill="1" applyBorder="1" applyAlignment="1">
      <alignment horizontal="center" vertical="center"/>
    </xf>
    <xf numFmtId="0" fontId="24" fillId="6" borderId="17" xfId="6" applyFont="1" applyFill="1" applyBorder="1" applyAlignment="1">
      <alignment horizontal="center" vertical="center"/>
    </xf>
    <xf numFmtId="0" fontId="24" fillId="6" borderId="19" xfId="6" applyFont="1" applyFill="1" applyBorder="1" applyAlignment="1">
      <alignment horizontal="center" vertical="center"/>
    </xf>
    <xf numFmtId="0" fontId="19" fillId="0" borderId="2" xfId="6" applyFont="1" applyBorder="1" applyAlignment="1">
      <alignment horizontal="center" vertical="center" wrapText="1"/>
    </xf>
    <xf numFmtId="0" fontId="19" fillId="0" borderId="3" xfId="6" applyFont="1" applyBorder="1" applyAlignment="1">
      <alignment horizontal="center" vertical="center" wrapText="1"/>
    </xf>
    <xf numFmtId="0" fontId="19" fillId="0" borderId="16" xfId="6" applyFont="1" applyBorder="1" applyAlignment="1">
      <alignment horizontal="center" vertical="center" wrapText="1"/>
    </xf>
    <xf numFmtId="0" fontId="8" fillId="5" borderId="1" xfId="6" applyFont="1" applyFill="1" applyBorder="1" applyAlignment="1">
      <alignment horizontal="center" vertical="center" wrapText="1"/>
    </xf>
    <xf numFmtId="0" fontId="24" fillId="6" borderId="15" xfId="6" applyFont="1" applyFill="1" applyBorder="1" applyAlignment="1">
      <alignment horizontal="center" vertical="center"/>
    </xf>
    <xf numFmtId="0" fontId="25" fillId="8" borderId="15" xfId="6" applyFont="1" applyFill="1" applyBorder="1" applyAlignment="1">
      <alignment vertical="center"/>
    </xf>
    <xf numFmtId="0" fontId="25" fillId="8" borderId="12" xfId="6" applyFont="1" applyFill="1" applyBorder="1" applyAlignment="1">
      <alignment vertical="center"/>
    </xf>
    <xf numFmtId="0" fontId="14" fillId="7" borderId="4" xfId="5" applyFont="1" applyFill="1" applyBorder="1" applyAlignment="1">
      <alignment horizontal="center" vertical="center"/>
    </xf>
    <xf numFmtId="0" fontId="14" fillId="7" borderId="5" xfId="5" applyFont="1" applyFill="1" applyBorder="1" applyAlignment="1">
      <alignment horizontal="center" vertical="center"/>
    </xf>
    <xf numFmtId="0" fontId="14" fillId="7" borderId="6" xfId="5" applyFont="1" applyFill="1" applyBorder="1" applyAlignment="1">
      <alignment horizontal="center" vertical="center"/>
    </xf>
    <xf numFmtId="0" fontId="14" fillId="7" borderId="7" xfId="5" applyFont="1" applyFill="1" applyBorder="1" applyAlignment="1">
      <alignment horizontal="center" vertical="center"/>
    </xf>
    <xf numFmtId="0" fontId="14" fillId="7" borderId="0" xfId="5" applyFont="1" applyFill="1" applyAlignment="1">
      <alignment horizontal="center" vertical="center"/>
    </xf>
    <xf numFmtId="0" fontId="14" fillId="7" borderId="8" xfId="5" applyFont="1" applyFill="1" applyBorder="1" applyAlignment="1">
      <alignment horizontal="center" vertical="center"/>
    </xf>
    <xf numFmtId="0" fontId="14" fillId="7" borderId="9" xfId="5" applyFont="1" applyFill="1" applyBorder="1" applyAlignment="1">
      <alignment horizontal="center" vertical="center"/>
    </xf>
    <xf numFmtId="0" fontId="14" fillId="7" borderId="10" xfId="5" applyFont="1" applyFill="1" applyBorder="1" applyAlignment="1">
      <alignment horizontal="center" vertical="center"/>
    </xf>
    <xf numFmtId="0" fontId="14" fillId="7" borderId="11" xfId="5" applyFont="1" applyFill="1" applyBorder="1" applyAlignment="1">
      <alignment horizontal="center" vertical="center"/>
    </xf>
    <xf numFmtId="0" fontId="24" fillId="6" borderId="18" xfId="6" applyFont="1" applyFill="1" applyBorder="1" applyAlignment="1">
      <alignment horizontal="center" vertical="center"/>
    </xf>
    <xf numFmtId="165" fontId="17" fillId="11" borderId="1" xfId="2" applyNumberFormat="1" applyFont="1" applyFill="1" applyBorder="1" applyAlignment="1">
      <alignment horizontal="center" vertical="center"/>
    </xf>
    <xf numFmtId="9" fontId="17" fillId="11" borderId="1" xfId="5" applyNumberFormat="1" applyFont="1" applyFill="1" applyBorder="1" applyAlignment="1">
      <alignment horizontal="center" vertical="center"/>
    </xf>
    <xf numFmtId="0" fontId="8" fillId="5" borderId="2" xfId="6" applyFont="1" applyFill="1" applyBorder="1" applyAlignment="1">
      <alignment horizontal="center" vertical="center" wrapText="1"/>
    </xf>
    <xf numFmtId="0" fontId="8" fillId="5" borderId="3" xfId="6" applyFont="1" applyFill="1" applyBorder="1" applyAlignment="1">
      <alignment horizontal="center" vertical="center" wrapText="1"/>
    </xf>
    <xf numFmtId="0" fontId="8" fillId="5" borderId="16" xfId="6" applyFont="1" applyFill="1" applyBorder="1" applyAlignment="1">
      <alignment horizontal="center" vertical="center" wrapText="1"/>
    </xf>
    <xf numFmtId="0" fontId="19" fillId="0" borderId="2" xfId="6" applyFont="1" applyBorder="1" applyAlignment="1">
      <alignment vertical="center" wrapText="1"/>
    </xf>
    <xf numFmtId="0" fontId="19" fillId="0" borderId="3" xfId="6" applyFont="1" applyBorder="1" applyAlignment="1">
      <alignment vertical="center" wrapText="1"/>
    </xf>
    <xf numFmtId="0" fontId="19" fillId="0" borderId="16" xfId="6" applyFont="1" applyBorder="1" applyAlignment="1">
      <alignment vertical="center" wrapText="1"/>
    </xf>
    <xf numFmtId="9" fontId="16" fillId="12" borderId="1" xfId="5" applyNumberFormat="1" applyFont="1" applyFill="1" applyBorder="1" applyAlignment="1">
      <alignment horizontal="center" vertical="center"/>
    </xf>
    <xf numFmtId="0" fontId="11" fillId="6" borderId="2" xfId="6" applyFont="1" applyFill="1" applyBorder="1" applyAlignment="1">
      <alignment horizontal="center" vertical="center"/>
    </xf>
    <xf numFmtId="0" fontId="11" fillId="6" borderId="3" xfId="6" applyFont="1" applyFill="1" applyBorder="1" applyAlignment="1">
      <alignment horizontal="center" vertical="center"/>
    </xf>
    <xf numFmtId="0" fontId="8" fillId="5" borderId="2" xfId="6" applyFont="1" applyFill="1" applyBorder="1" applyAlignment="1">
      <alignment horizontal="center" vertical="center"/>
    </xf>
    <xf numFmtId="0" fontId="8" fillId="5" borderId="3" xfId="6" applyFont="1" applyFill="1" applyBorder="1" applyAlignment="1">
      <alignment horizontal="center" vertical="center"/>
    </xf>
    <xf numFmtId="0" fontId="8" fillId="5" borderId="16" xfId="6" applyFont="1" applyFill="1" applyBorder="1" applyAlignment="1">
      <alignment horizontal="center" vertical="center"/>
    </xf>
    <xf numFmtId="49" fontId="18" fillId="0" borderId="2" xfId="6" applyNumberFormat="1" applyFont="1" applyBorder="1" applyAlignment="1">
      <alignment horizontal="center" vertical="center" wrapText="1"/>
    </xf>
    <xf numFmtId="49" fontId="18" fillId="0" borderId="3" xfId="6" applyNumberFormat="1" applyFont="1" applyBorder="1" applyAlignment="1">
      <alignment horizontal="center" vertical="center" wrapText="1"/>
    </xf>
    <xf numFmtId="49" fontId="18" fillId="0" borderId="16" xfId="6" applyNumberFormat="1" applyFont="1" applyBorder="1" applyAlignment="1">
      <alignment horizontal="center" vertical="center" wrapText="1"/>
    </xf>
    <xf numFmtId="0" fontId="5" fillId="10" borderId="7" xfId="5" applyFont="1" applyFill="1" applyBorder="1" applyAlignment="1">
      <alignment horizontal="center" vertical="center" wrapText="1"/>
    </xf>
    <xf numFmtId="0" fontId="5" fillId="10" borderId="0" xfId="5" applyFont="1" applyFill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/>
    </xf>
  </cellXfs>
  <cellStyles count="9">
    <cellStyle name="Hipervínculo" xfId="4" builtinId="8"/>
    <cellStyle name="Millares" xfId="1" builtinId="3"/>
    <cellStyle name="Millares 2" xfId="7" xr:uid="{00000000-0005-0000-0000-000002000000}"/>
    <cellStyle name="Moneda" xfId="2" builtinId="4"/>
    <cellStyle name="Normal" xfId="0" builtinId="0"/>
    <cellStyle name="Normal 2" xfId="5" xr:uid="{00000000-0005-0000-0000-000005000000}"/>
    <cellStyle name="Normal 3 2" xfId="6" xr:uid="{00000000-0005-0000-0000-000006000000}"/>
    <cellStyle name="Porcentaje" xfId="3" builtinId="5"/>
    <cellStyle name="Porcentaje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CUMPLIMIENTO REPUESTOS MOSTRADOR</a:t>
            </a:r>
            <a:endParaRPr lang="es-CO" baseline="0"/>
          </a:p>
          <a:p>
            <a:pPr>
              <a:defRPr/>
            </a:pPr>
            <a:r>
              <a:rPr lang="es-CO" baseline="0"/>
              <a:t>Objetivo VS Realizado</a:t>
            </a:r>
            <a:endParaRPr lang="es-CO"/>
          </a:p>
        </c:rich>
      </c:tx>
      <c:layout>
        <c:manualLayout>
          <c:xMode val="edge"/>
          <c:yMode val="edge"/>
          <c:x val="0.21259347003646986"/>
          <c:y val="2.8343673111897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'HINO TUNJA'!$A$30:$A$41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'HINO TUNJA'!$O$30:$O$41</c:f>
              <c:numCache>
                <c:formatCode>_-"$"\ * #,##0_-;\-"$"\ * #,##0_-;_-"$"\ * "-"??_-;_-@_-</c:formatCode>
                <c:ptCount val="12"/>
                <c:pt idx="0">
                  <c:v>42333296</c:v>
                </c:pt>
                <c:pt idx="1">
                  <c:v>46014453</c:v>
                </c:pt>
                <c:pt idx="2">
                  <c:v>46627979</c:v>
                </c:pt>
                <c:pt idx="3">
                  <c:v>52763239</c:v>
                </c:pt>
                <c:pt idx="4">
                  <c:v>53376795</c:v>
                </c:pt>
                <c:pt idx="5">
                  <c:v>53990291</c:v>
                </c:pt>
                <c:pt idx="6">
                  <c:v>53376765</c:v>
                </c:pt>
                <c:pt idx="7">
                  <c:v>54603817</c:v>
                </c:pt>
                <c:pt idx="8">
                  <c:v>54603817</c:v>
                </c:pt>
                <c:pt idx="9">
                  <c:v>54603817</c:v>
                </c:pt>
                <c:pt idx="10">
                  <c:v>54603817</c:v>
                </c:pt>
                <c:pt idx="11">
                  <c:v>46627979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1-462A-A630-DFB8951EBDE5}"/>
            </c:ext>
          </c:extLst>
        </c:ser>
        <c:ser>
          <c:idx val="1"/>
          <c:order val="1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'HINO TUNJA'!$A$30:$A$41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'HINO TUNJA'!$P$30:$P$41</c:f>
              <c:numCache>
                <c:formatCode>_-"$"\ * #,##0_-;\-"$"\ * #,##0_-;_-"$"\ * "-"??_-;_-@_-</c:formatCode>
                <c:ptCount val="12"/>
                <c:pt idx="0">
                  <c:v>31915292</c:v>
                </c:pt>
                <c:pt idx="1">
                  <c:v>34285507</c:v>
                </c:pt>
                <c:pt idx="2">
                  <c:v>18968636</c:v>
                </c:pt>
                <c:pt idx="3">
                  <c:v>21385162</c:v>
                </c:pt>
                <c:pt idx="4">
                  <c:v>53348902</c:v>
                </c:pt>
                <c:pt idx="5">
                  <c:v>103125916</c:v>
                </c:pt>
                <c:pt idx="6">
                  <c:v>94445726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1-462A-A630-DFB8951EB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3270335"/>
        <c:axId val="1413270815"/>
      </c:lineChart>
      <c:catAx>
        <c:axId val="1413270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13270815"/>
        <c:crosses val="autoZero"/>
        <c:auto val="1"/>
        <c:lblAlgn val="ctr"/>
        <c:lblOffset val="100"/>
        <c:noMultiLvlLbl val="0"/>
      </c:catAx>
      <c:valAx>
        <c:axId val="1413270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13270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CUMPLIMIENTO DE REPUESTO TALLER</a:t>
            </a:r>
          </a:p>
          <a:p>
            <a:pPr>
              <a:defRPr/>
            </a:pPr>
            <a:r>
              <a:rPr lang="es-CO"/>
              <a:t>Objetivo VS Realizado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'HINO TUNJA'!$A$30:$A$41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'HINO TUNJA'!$Q$30:$Q$41</c:f>
              <c:numCache>
                <c:formatCode>_-"$"\ * #,##0_-;\-"$"\ * #,##0_-;_-"$"\ * "-"??_-;_-@_-</c:formatCode>
                <c:ptCount val="12"/>
                <c:pt idx="0">
                  <c:v>117345471</c:v>
                </c:pt>
                <c:pt idx="1">
                  <c:v>127549425</c:v>
                </c:pt>
                <c:pt idx="2">
                  <c:v>129250084</c:v>
                </c:pt>
                <c:pt idx="3">
                  <c:v>146256674</c:v>
                </c:pt>
                <c:pt idx="4">
                  <c:v>147957333</c:v>
                </c:pt>
                <c:pt idx="5">
                  <c:v>149657992</c:v>
                </c:pt>
                <c:pt idx="6">
                  <c:v>147957333</c:v>
                </c:pt>
                <c:pt idx="7">
                  <c:v>151358651</c:v>
                </c:pt>
                <c:pt idx="8">
                  <c:v>151358651</c:v>
                </c:pt>
                <c:pt idx="9">
                  <c:v>151358651</c:v>
                </c:pt>
                <c:pt idx="10">
                  <c:v>151358651</c:v>
                </c:pt>
                <c:pt idx="11">
                  <c:v>129250084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26-41C1-B23B-B3F22128E059}"/>
            </c:ext>
          </c:extLst>
        </c:ser>
        <c:ser>
          <c:idx val="1"/>
          <c:order val="1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'HINO TUNJA'!$A$30:$A$41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'HINO TUNJA'!$R$30:$R$41</c:f>
              <c:numCache>
                <c:formatCode>_-"$"\ * #,##0_-;\-"$"\ * #,##0_-;_-"$"\ * "-"??_-;_-@_-</c:formatCode>
                <c:ptCount val="12"/>
                <c:pt idx="0">
                  <c:v>157336256</c:v>
                </c:pt>
                <c:pt idx="1">
                  <c:v>16378178</c:v>
                </c:pt>
                <c:pt idx="2">
                  <c:v>39771994</c:v>
                </c:pt>
                <c:pt idx="3">
                  <c:v>65857918</c:v>
                </c:pt>
                <c:pt idx="4">
                  <c:v>35705639</c:v>
                </c:pt>
                <c:pt idx="5">
                  <c:v>35880791</c:v>
                </c:pt>
                <c:pt idx="6">
                  <c:v>79964846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6-41C1-B23B-B3F22128E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880255"/>
        <c:axId val="333879295"/>
      </c:lineChart>
      <c:catAx>
        <c:axId val="33388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3879295"/>
        <c:crosses val="autoZero"/>
        <c:auto val="1"/>
        <c:lblAlgn val="ctr"/>
        <c:lblOffset val="100"/>
        <c:noMultiLvlLbl val="0"/>
      </c:catAx>
      <c:valAx>
        <c:axId val="333879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388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MAZDA!$B$1</c:f>
              <c:strCache>
                <c:ptCount val="1"/>
                <c:pt idx="0">
                  <c:v>MSI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MAZDA!$A$2:$A$8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MAZDA!$B$2:$B$8</c:f>
              <c:numCache>
                <c:formatCode>0.00%</c:formatCode>
                <c:ptCount val="7"/>
                <c:pt idx="0">
                  <c:v>0.95899999999999996</c:v>
                </c:pt>
                <c:pt idx="1">
                  <c:v>0.95299999999999996</c:v>
                </c:pt>
                <c:pt idx="2">
                  <c:v>0.95599999999999996</c:v>
                </c:pt>
                <c:pt idx="3">
                  <c:v>0.96299999999999997</c:v>
                </c:pt>
                <c:pt idx="4">
                  <c:v>0.98199999999999998</c:v>
                </c:pt>
                <c:pt idx="5">
                  <c:v>0.96299999999999997</c:v>
                </c:pt>
                <c:pt idx="6">
                  <c:v>0.95699999999999996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16-453D-9A98-D8F273C94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0923056"/>
        <c:axId val="1670926896"/>
      </c:barChart>
      <c:catAx>
        <c:axId val="167092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0926896"/>
        <c:crosses val="autoZero"/>
        <c:auto val="1"/>
        <c:lblAlgn val="ctr"/>
        <c:lblOffset val="100"/>
        <c:noMultiLvlLbl val="0"/>
      </c:catAx>
      <c:valAx>
        <c:axId val="167092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0923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MAZDA!$C$1</c:f>
              <c:strCache>
                <c:ptCount val="1"/>
                <c:pt idx="0">
                  <c:v>NPS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MAZDA!$A$2:$A$8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MAZDA!$C$2:$C$8</c:f>
              <c:numCache>
                <c:formatCode>0.00%</c:formatCode>
                <c:ptCount val="7"/>
                <c:pt idx="0">
                  <c:v>0.81499999999999995</c:v>
                </c:pt>
                <c:pt idx="1">
                  <c:v>0.7</c:v>
                </c:pt>
                <c:pt idx="2">
                  <c:v>0.85699999999999998</c:v>
                </c:pt>
                <c:pt idx="3">
                  <c:v>0.79200000000000004</c:v>
                </c:pt>
                <c:pt idx="4">
                  <c:v>0.88200000000000001</c:v>
                </c:pt>
                <c:pt idx="5">
                  <c:v>0.76200000000000001</c:v>
                </c:pt>
                <c:pt idx="6">
                  <c:v>0.77300000000000002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E-48D1-842E-6C3109968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4026879"/>
        <c:axId val="504027359"/>
      </c:barChart>
      <c:catAx>
        <c:axId val="50402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4027359"/>
        <c:crosses val="autoZero"/>
        <c:auto val="1"/>
        <c:lblAlgn val="ctr"/>
        <c:lblOffset val="100"/>
        <c:noMultiLvlLbl val="0"/>
      </c:catAx>
      <c:valAx>
        <c:axId val="504027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402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58871</xdr:rowOff>
    </xdr:from>
    <xdr:to>
      <xdr:col>0</xdr:col>
      <xdr:colOff>1467045</xdr:colOff>
      <xdr:row>2</xdr:row>
      <xdr:rowOff>246211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441C0E-1C6D-4716-9FEF-F22A2CB17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8871"/>
          <a:ext cx="1120970" cy="815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5953</xdr:colOff>
      <xdr:row>15</xdr:row>
      <xdr:rowOff>194068</xdr:rowOff>
    </xdr:from>
    <xdr:to>
      <xdr:col>7</xdr:col>
      <xdr:colOff>1035843</xdr:colOff>
      <xdr:row>24</xdr:row>
      <xdr:rowOff>154777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879044-DF87-27F1-7C12-564C4A3C6B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1065608</xdr:colOff>
      <xdr:row>15</xdr:row>
      <xdr:rowOff>194066</xdr:rowOff>
    </xdr:from>
    <xdr:to>
      <xdr:col>14</xdr:col>
      <xdr:colOff>1131092</xdr:colOff>
      <xdr:row>24</xdr:row>
      <xdr:rowOff>154777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11688D6-4F8D-6ED9-2296-F4C4C5B506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109536</xdr:rowOff>
    </xdr:from>
    <xdr:to>
      <xdr:col>6</xdr:col>
      <xdr:colOff>457200</xdr:colOff>
      <xdr:row>23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828AA97-2C90-FEE3-69A1-E66B6CE730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466725</xdr:colOff>
      <xdr:row>8</xdr:row>
      <xdr:rowOff>147637</xdr:rowOff>
    </xdr:from>
    <xdr:to>
      <xdr:col>12</xdr:col>
      <xdr:colOff>466725</xdr:colOff>
      <xdr:row>23</xdr:row>
      <xdr:rowOff>33337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88E83F3-E310-A986-0954-04D4B7DFAD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0"/>
  <sheetViews>
    <sheetView tabSelected="1" topLeftCell="A26" zoomScale="60" zoomScaleNormal="60" zoomScaleSheetLayoutView="85" zoomScalePageLayoutView="85" workbookViewId="0">
      <selection activeCell="C30" sqref="C30:C36"/>
    </sheetView>
  </sheetViews>
  <sheetFormatPr baseColWidth="10" defaultColWidth="11.42578125" defaultRowHeight="13.5"/>
  <cols>
    <col min="1" max="1" width="24.42578125" style="6" customWidth="1"/>
    <col min="2" max="2" width="16" style="6" customWidth="1"/>
    <col min="3" max="3" width="17.28515625" style="20" customWidth="1"/>
    <col min="4" max="4" width="13.85546875" style="6" customWidth="1"/>
    <col min="5" max="5" width="9.85546875" style="6" customWidth="1"/>
    <col min="6" max="6" width="15.28515625" style="6" customWidth="1"/>
    <col min="7" max="7" width="20.7109375" style="6" bestFit="1" customWidth="1"/>
    <col min="8" max="9" width="17.7109375" style="6" customWidth="1"/>
    <col min="10" max="12" width="12.42578125" style="6" customWidth="1"/>
    <col min="13" max="13" width="21.140625" style="6" bestFit="1" customWidth="1"/>
    <col min="14" max="14" width="19.140625" style="6" bestFit="1" customWidth="1"/>
    <col min="15" max="15" width="26.5703125" style="6" bestFit="1" customWidth="1"/>
    <col min="16" max="16" width="17.42578125" style="6" customWidth="1"/>
    <col min="17" max="17" width="19.7109375" style="6" bestFit="1" customWidth="1"/>
    <col min="18" max="18" width="18.42578125" style="6" customWidth="1"/>
    <col min="19" max="19" width="12" style="6" customWidth="1"/>
    <col min="20" max="20" width="8.7109375" style="6" customWidth="1"/>
    <col min="21" max="22" width="12.5703125" style="6" customWidth="1"/>
    <col min="23" max="16384" width="11.42578125" style="6"/>
  </cols>
  <sheetData>
    <row r="1" spans="1:22" s="1" customFormat="1" ht="24.95" customHeight="1">
      <c r="A1" s="61"/>
      <c r="B1" s="61"/>
      <c r="C1" s="61"/>
      <c r="D1" s="55" t="s">
        <v>0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7"/>
      <c r="R1" s="68" t="s">
        <v>1</v>
      </c>
      <c r="S1" s="68"/>
      <c r="U1" s="51" t="s">
        <v>2</v>
      </c>
      <c r="V1" s="51"/>
    </row>
    <row r="2" spans="1:22" s="1" customFormat="1" ht="24.95" customHeight="1">
      <c r="A2" s="61"/>
      <c r="B2" s="61"/>
      <c r="C2" s="61"/>
      <c r="D2" s="62" t="s">
        <v>3</v>
      </c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4"/>
      <c r="R2" s="68" t="s">
        <v>4</v>
      </c>
      <c r="S2" s="68"/>
      <c r="U2" s="51"/>
      <c r="V2" s="51"/>
    </row>
    <row r="3" spans="1:22" s="1" customFormat="1" ht="24.95" customHeight="1">
      <c r="A3" s="61"/>
      <c r="B3" s="61"/>
      <c r="C3" s="61"/>
      <c r="D3" s="65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/>
      <c r="R3" s="68" t="s">
        <v>5</v>
      </c>
      <c r="S3" s="68"/>
    </row>
    <row r="5" spans="1:22" s="3" customFormat="1" ht="29.25" customHeight="1">
      <c r="A5" s="52" t="s">
        <v>6</v>
      </c>
      <c r="B5" s="52"/>
      <c r="C5" s="52"/>
      <c r="D5" s="75">
        <v>2024</v>
      </c>
      <c r="E5" s="76"/>
      <c r="F5" s="76"/>
      <c r="G5" s="76"/>
      <c r="H5" s="76"/>
      <c r="I5" s="76"/>
      <c r="J5" s="76"/>
      <c r="K5" s="76"/>
      <c r="L5" s="77"/>
      <c r="M5" s="97" t="s">
        <v>7</v>
      </c>
      <c r="N5" s="97"/>
      <c r="O5" s="69" t="s">
        <v>88</v>
      </c>
      <c r="P5" s="70"/>
      <c r="Q5" s="70"/>
      <c r="R5" s="70"/>
      <c r="S5" s="71"/>
    </row>
    <row r="6" spans="1:22" s="3" customFormat="1" ht="20.100000000000001" customHeight="1">
      <c r="A6" s="53" t="s">
        <v>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22" s="3" customFormat="1" ht="24.95" customHeight="1">
      <c r="A7" s="54" t="s">
        <v>9</v>
      </c>
      <c r="B7" s="54"/>
      <c r="C7" s="54"/>
      <c r="D7" s="72"/>
      <c r="E7" s="73"/>
      <c r="F7" s="73"/>
      <c r="G7" s="73"/>
      <c r="H7" s="73"/>
      <c r="I7" s="73"/>
      <c r="J7" s="73"/>
      <c r="K7" s="73"/>
      <c r="L7" s="74"/>
      <c r="M7" s="81" t="s">
        <v>10</v>
      </c>
      <c r="N7" s="81"/>
      <c r="O7" s="82" t="s">
        <v>11</v>
      </c>
      <c r="P7" s="83"/>
      <c r="Q7" s="83"/>
      <c r="R7" s="83"/>
      <c r="S7" s="84"/>
    </row>
    <row r="8" spans="1:22" s="3" customFormat="1" ht="24.95" customHeight="1">
      <c r="A8" s="54" t="s">
        <v>12</v>
      </c>
      <c r="B8" s="54"/>
      <c r="C8" s="54"/>
      <c r="D8" s="58" t="s">
        <v>13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60"/>
    </row>
    <row r="9" spans="1:22" s="3" customFormat="1" ht="24.95" customHeight="1">
      <c r="A9" s="54" t="s">
        <v>14</v>
      </c>
      <c r="B9" s="54"/>
      <c r="C9" s="54"/>
      <c r="D9" s="78">
        <v>0.95</v>
      </c>
      <c r="E9" s="79"/>
      <c r="F9" s="79"/>
      <c r="G9" s="79"/>
      <c r="H9" s="79"/>
      <c r="I9" s="79"/>
      <c r="J9" s="79"/>
      <c r="K9" s="79"/>
      <c r="L9" s="80"/>
      <c r="M9" s="81" t="s">
        <v>15</v>
      </c>
      <c r="N9" s="81"/>
      <c r="O9" s="58" t="s">
        <v>16</v>
      </c>
      <c r="P9" s="59"/>
      <c r="Q9" s="59"/>
      <c r="R9" s="59"/>
      <c r="S9" s="60"/>
    </row>
    <row r="10" spans="1:22" s="3" customFormat="1" ht="24.95" customHeight="1">
      <c r="A10" s="54" t="s">
        <v>17</v>
      </c>
      <c r="B10" s="54"/>
      <c r="C10" s="54"/>
      <c r="D10" s="58" t="s">
        <v>18</v>
      </c>
      <c r="E10" s="59"/>
      <c r="F10" s="59"/>
      <c r="G10" s="59"/>
      <c r="H10" s="59"/>
      <c r="I10" s="59"/>
      <c r="J10" s="59"/>
      <c r="K10" s="59"/>
      <c r="L10" s="60"/>
      <c r="M10" s="81" t="s">
        <v>19</v>
      </c>
      <c r="N10" s="81"/>
      <c r="O10" s="58" t="s">
        <v>20</v>
      </c>
      <c r="P10" s="59"/>
      <c r="Q10" s="59"/>
      <c r="R10" s="59"/>
      <c r="S10" s="60"/>
    </row>
    <row r="11" spans="1:22" s="3" customFormat="1" ht="24.95" customHeight="1">
      <c r="A11" s="54" t="s">
        <v>21</v>
      </c>
      <c r="B11" s="54"/>
      <c r="C11" s="54"/>
      <c r="D11" s="85" t="s">
        <v>22</v>
      </c>
      <c r="E11" s="86"/>
      <c r="F11" s="86"/>
      <c r="G11" s="86"/>
      <c r="H11" s="86"/>
      <c r="I11" s="86"/>
      <c r="J11" s="86"/>
      <c r="K11" s="86"/>
      <c r="L11" s="87"/>
      <c r="M11" s="54" t="s">
        <v>23</v>
      </c>
      <c r="N11" s="54"/>
      <c r="O11" s="58" t="s">
        <v>24</v>
      </c>
      <c r="P11" s="59"/>
      <c r="Q11" s="59"/>
      <c r="R11" s="59"/>
      <c r="S11" s="60"/>
    </row>
    <row r="12" spans="1:22" s="3" customFormat="1" ht="30.75" customHeight="1">
      <c r="A12" s="81" t="s">
        <v>25</v>
      </c>
      <c r="B12" s="81"/>
      <c r="C12" s="81"/>
      <c r="D12" s="82" t="s">
        <v>26</v>
      </c>
      <c r="E12" s="83"/>
      <c r="F12" s="83"/>
      <c r="G12" s="83"/>
      <c r="H12" s="83"/>
      <c r="I12" s="83"/>
      <c r="J12" s="83"/>
      <c r="K12" s="83"/>
      <c r="L12" s="84"/>
      <c r="M12" s="81" t="s">
        <v>27</v>
      </c>
      <c r="N12" s="81"/>
      <c r="O12" s="58" t="s">
        <v>28</v>
      </c>
      <c r="P12" s="59"/>
      <c r="Q12" s="59"/>
      <c r="R12" s="59"/>
      <c r="S12" s="60"/>
    </row>
    <row r="13" spans="1:22" s="3" customFormat="1" ht="7.5" customHeight="1">
      <c r="A13" s="4"/>
      <c r="B13" s="4"/>
      <c r="C13" s="5"/>
    </row>
    <row r="14" spans="1:22" s="3" customFormat="1" ht="20.100000000000001" customHeight="1">
      <c r="A14" s="53" t="s">
        <v>29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</row>
    <row r="15" spans="1:22" ht="36" customHeight="1">
      <c r="A15" s="101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3"/>
      <c r="P15" s="88" t="s">
        <v>30</v>
      </c>
      <c r="Q15" s="88"/>
      <c r="R15" s="88"/>
      <c r="S15" s="88"/>
    </row>
    <row r="16" spans="1:22" ht="36" customHeight="1">
      <c r="A16" s="104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6"/>
      <c r="P16" s="88" t="s">
        <v>31</v>
      </c>
      <c r="Q16" s="88"/>
      <c r="R16" s="88"/>
      <c r="S16" s="88"/>
    </row>
    <row r="17" spans="1:21" ht="36" customHeight="1">
      <c r="A17" s="104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6"/>
      <c r="P17" s="89" t="s">
        <v>32</v>
      </c>
      <c r="Q17" s="89"/>
      <c r="R17" s="89"/>
      <c r="S17" s="89"/>
    </row>
    <row r="18" spans="1:21" ht="36" customHeight="1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6"/>
      <c r="P18" s="89" t="s">
        <v>33</v>
      </c>
      <c r="Q18" s="89"/>
      <c r="R18" s="89"/>
      <c r="S18" s="89"/>
    </row>
    <row r="19" spans="1:21" ht="36" customHeight="1">
      <c r="A19" s="104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6"/>
      <c r="P19" s="90" t="s">
        <v>34</v>
      </c>
      <c r="Q19" s="90"/>
      <c r="R19" s="90"/>
      <c r="S19" s="90"/>
      <c r="U19" s="6" t="s">
        <v>35</v>
      </c>
    </row>
    <row r="20" spans="1:21" ht="36" customHeight="1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6"/>
      <c r="P20" s="90" t="s">
        <v>36</v>
      </c>
      <c r="Q20" s="90"/>
      <c r="R20" s="90"/>
      <c r="S20" s="90"/>
    </row>
    <row r="21" spans="1:21" ht="36" customHeight="1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6"/>
      <c r="P21" s="90" t="s">
        <v>37</v>
      </c>
      <c r="Q21" s="90"/>
      <c r="R21" s="90"/>
      <c r="S21" s="90"/>
    </row>
    <row r="22" spans="1:21" ht="36" customHeight="1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6"/>
      <c r="P22" s="90" t="s">
        <v>38</v>
      </c>
      <c r="Q22" s="90"/>
      <c r="R22" s="90"/>
      <c r="S22" s="90"/>
    </row>
    <row r="23" spans="1:21" ht="36" customHeight="1">
      <c r="A23" s="104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6"/>
      <c r="P23" s="90" t="s">
        <v>39</v>
      </c>
      <c r="Q23" s="90"/>
      <c r="R23" s="90"/>
      <c r="S23" s="90"/>
    </row>
    <row r="24" spans="1:21" ht="36" customHeight="1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6"/>
      <c r="P24" s="90" t="s">
        <v>40</v>
      </c>
      <c r="Q24" s="90"/>
      <c r="R24" s="90"/>
      <c r="S24" s="90"/>
    </row>
    <row r="25" spans="1:21" ht="36" customHeight="1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6"/>
      <c r="P25" s="90" t="s">
        <v>41</v>
      </c>
      <c r="Q25" s="90"/>
      <c r="R25" s="90"/>
      <c r="S25" s="90"/>
    </row>
    <row r="26" spans="1:21" ht="36" customHeight="1">
      <c r="A26" s="107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9"/>
      <c r="P26" s="90" t="s">
        <v>42</v>
      </c>
      <c r="Q26" s="90"/>
      <c r="R26" s="90"/>
      <c r="S26" s="90"/>
    </row>
    <row r="27" spans="1:21" s="3" customFormat="1" ht="20.100000000000001" customHeight="1">
      <c r="A27" s="98" t="s">
        <v>43</v>
      </c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100"/>
    </row>
    <row r="28" spans="1:21" s="3" customFormat="1" ht="20.100000000000001" customHeight="1">
      <c r="A28" s="92" t="s">
        <v>44</v>
      </c>
      <c r="B28" s="110"/>
      <c r="C28" s="110"/>
      <c r="D28" s="110"/>
      <c r="E28" s="110"/>
      <c r="F28" s="110"/>
      <c r="G28" s="110"/>
      <c r="H28" s="110"/>
      <c r="I28" s="110"/>
      <c r="J28" s="110"/>
      <c r="K28" s="92" t="s">
        <v>45</v>
      </c>
      <c r="L28" s="93"/>
      <c r="M28" s="91" t="s">
        <v>46</v>
      </c>
      <c r="N28" s="91"/>
      <c r="O28" s="91"/>
      <c r="P28" s="91"/>
      <c r="Q28" s="91"/>
      <c r="R28" s="91"/>
      <c r="S28" s="44"/>
    </row>
    <row r="29" spans="1:21" ht="41.25" customHeight="1">
      <c r="A29" s="21" t="s">
        <v>47</v>
      </c>
      <c r="B29" s="22" t="s">
        <v>48</v>
      </c>
      <c r="C29" s="23" t="s">
        <v>49</v>
      </c>
      <c r="D29" s="24" t="s">
        <v>50</v>
      </c>
      <c r="E29" s="23" t="s">
        <v>51</v>
      </c>
      <c r="F29" s="25" t="s">
        <v>52</v>
      </c>
      <c r="G29" s="25" t="s">
        <v>53</v>
      </c>
      <c r="H29" s="23" t="s">
        <v>54</v>
      </c>
      <c r="I29" s="25" t="s">
        <v>55</v>
      </c>
      <c r="J29" s="23" t="s">
        <v>56</v>
      </c>
      <c r="K29" s="25" t="s">
        <v>57</v>
      </c>
      <c r="L29" s="23" t="s">
        <v>58</v>
      </c>
      <c r="M29" s="24" t="s">
        <v>59</v>
      </c>
      <c r="N29" s="23" t="s">
        <v>60</v>
      </c>
      <c r="O29" s="24" t="s">
        <v>61</v>
      </c>
      <c r="P29" s="23" t="s">
        <v>62</v>
      </c>
      <c r="Q29" s="24" t="s">
        <v>63</v>
      </c>
      <c r="R29" s="128" t="s">
        <v>64</v>
      </c>
      <c r="S29" s="129"/>
    </row>
    <row r="30" spans="1:21" ht="21.95" customHeight="1">
      <c r="A30" s="7" t="s">
        <v>65</v>
      </c>
      <c r="B30" s="8">
        <v>66</v>
      </c>
      <c r="C30" s="33">
        <v>72</v>
      </c>
      <c r="D30" s="34">
        <v>0.8</v>
      </c>
      <c r="E30" s="35">
        <v>0.85</v>
      </c>
      <c r="F30" s="36">
        <v>90000</v>
      </c>
      <c r="G30" s="36">
        <f>F30*I30</f>
        <v>30600000</v>
      </c>
      <c r="H30" s="37">
        <v>25432080</v>
      </c>
      <c r="I30" s="8">
        <v>340</v>
      </c>
      <c r="J30" s="38">
        <f>H30/F30</f>
        <v>282.57866666666666</v>
      </c>
      <c r="K30" s="43">
        <v>0.434</v>
      </c>
      <c r="L30" s="47">
        <v>0.42980000000000002</v>
      </c>
      <c r="M30" s="36">
        <v>111775137</v>
      </c>
      <c r="N30" s="37">
        <v>33151700</v>
      </c>
      <c r="O30" s="36">
        <v>42333296</v>
      </c>
      <c r="P30" s="37">
        <v>31915292</v>
      </c>
      <c r="Q30" s="36">
        <v>117345471</v>
      </c>
      <c r="R30" s="130">
        <v>157336256</v>
      </c>
      <c r="S30" s="130"/>
    </row>
    <row r="31" spans="1:21" ht="21.95" customHeight="1">
      <c r="A31" s="7" t="s">
        <v>66</v>
      </c>
      <c r="B31" s="8">
        <v>72</v>
      </c>
      <c r="C31" s="33">
        <v>81</v>
      </c>
      <c r="D31" s="34">
        <v>0.8</v>
      </c>
      <c r="E31" s="35">
        <v>0.85</v>
      </c>
      <c r="F31" s="36">
        <v>90000</v>
      </c>
      <c r="G31" s="36">
        <f t="shared" ref="G31:G41" si="0">F31*I31</f>
        <v>30600000</v>
      </c>
      <c r="H31" s="37">
        <v>12420832</v>
      </c>
      <c r="I31" s="8">
        <v>340</v>
      </c>
      <c r="J31" s="38">
        <f t="shared" ref="J31:J41" si="1">H31/F31</f>
        <v>138.00924444444445</v>
      </c>
      <c r="K31" s="43">
        <v>0.44400000000000001</v>
      </c>
      <c r="L31" s="47">
        <v>0.4325</v>
      </c>
      <c r="M31" s="36">
        <v>121494714</v>
      </c>
      <c r="N31" s="37">
        <v>102264800</v>
      </c>
      <c r="O31" s="36">
        <v>46014453</v>
      </c>
      <c r="P31" s="37">
        <v>34285507</v>
      </c>
      <c r="Q31" s="36">
        <v>127549425</v>
      </c>
      <c r="R31" s="130">
        <v>16378178</v>
      </c>
      <c r="S31" s="130"/>
    </row>
    <row r="32" spans="1:21" ht="21.95" customHeight="1">
      <c r="A32" s="7" t="s">
        <v>67</v>
      </c>
      <c r="B32" s="8">
        <v>73</v>
      </c>
      <c r="C32" s="33">
        <v>79</v>
      </c>
      <c r="D32" s="34">
        <v>0.8</v>
      </c>
      <c r="E32" s="35">
        <v>0.86</v>
      </c>
      <c r="F32" s="36">
        <v>90000</v>
      </c>
      <c r="G32" s="36">
        <f t="shared" si="0"/>
        <v>30600000</v>
      </c>
      <c r="H32" s="37">
        <v>13935469</v>
      </c>
      <c r="I32" s="8">
        <v>340</v>
      </c>
      <c r="J32" s="38">
        <f t="shared" si="1"/>
        <v>154.83854444444444</v>
      </c>
      <c r="K32" s="43">
        <v>0.45400000000000001</v>
      </c>
      <c r="L32" s="47">
        <v>0.42080000000000001</v>
      </c>
      <c r="M32" s="36">
        <v>123114644</v>
      </c>
      <c r="N32" s="37">
        <v>39234400</v>
      </c>
      <c r="O32" s="36">
        <v>46627979</v>
      </c>
      <c r="P32" s="37">
        <v>18968636</v>
      </c>
      <c r="Q32" s="36">
        <v>129250084</v>
      </c>
      <c r="R32" s="130">
        <v>39771994</v>
      </c>
      <c r="S32" s="130"/>
    </row>
    <row r="33" spans="1:28" ht="21.95" customHeight="1">
      <c r="A33" s="7" t="s">
        <v>68</v>
      </c>
      <c r="B33" s="8">
        <v>83</v>
      </c>
      <c r="C33" s="33">
        <v>84</v>
      </c>
      <c r="D33" s="34">
        <v>0.8</v>
      </c>
      <c r="E33" s="35">
        <v>0.86</v>
      </c>
      <c r="F33" s="36">
        <v>90000</v>
      </c>
      <c r="G33" s="36">
        <f t="shared" si="0"/>
        <v>30600000</v>
      </c>
      <c r="H33" s="37">
        <v>14241645</v>
      </c>
      <c r="I33" s="8">
        <v>340</v>
      </c>
      <c r="J33" s="38">
        <f t="shared" si="1"/>
        <v>158.2405</v>
      </c>
      <c r="K33" s="43">
        <v>0.4607</v>
      </c>
      <c r="L33" s="47">
        <v>0.41820000000000002</v>
      </c>
      <c r="M33" s="36">
        <v>139313939</v>
      </c>
      <c r="N33" s="37">
        <v>20360100</v>
      </c>
      <c r="O33" s="36">
        <v>52763239</v>
      </c>
      <c r="P33" s="37">
        <v>21385162</v>
      </c>
      <c r="Q33" s="36">
        <v>146256674</v>
      </c>
      <c r="R33" s="130">
        <v>65857918</v>
      </c>
      <c r="S33" s="130"/>
    </row>
    <row r="34" spans="1:28" ht="21.95" customHeight="1">
      <c r="A34" s="7" t="s">
        <v>69</v>
      </c>
      <c r="B34" s="8">
        <v>84</v>
      </c>
      <c r="C34" s="33">
        <v>87</v>
      </c>
      <c r="D34" s="34">
        <v>0.8</v>
      </c>
      <c r="E34" s="35">
        <v>0.86</v>
      </c>
      <c r="F34" s="36">
        <v>90000</v>
      </c>
      <c r="G34" s="36">
        <f t="shared" si="0"/>
        <v>30600000</v>
      </c>
      <c r="H34" s="37">
        <v>17892344</v>
      </c>
      <c r="I34" s="8">
        <v>340</v>
      </c>
      <c r="J34" s="38">
        <f t="shared" si="1"/>
        <v>198.80382222222221</v>
      </c>
      <c r="K34" s="43">
        <v>0.46729999999999999</v>
      </c>
      <c r="L34" s="47">
        <v>0.40849999999999997</v>
      </c>
      <c r="M34" s="36">
        <v>140933868</v>
      </c>
      <c r="N34" s="37">
        <v>106029340</v>
      </c>
      <c r="O34" s="36">
        <v>53376795</v>
      </c>
      <c r="P34" s="37">
        <v>53348902</v>
      </c>
      <c r="Q34" s="36">
        <v>147957333</v>
      </c>
      <c r="R34" s="130">
        <v>35705639</v>
      </c>
      <c r="S34" s="130"/>
    </row>
    <row r="35" spans="1:28" ht="21.95" customHeight="1">
      <c r="A35" s="7" t="s">
        <v>70</v>
      </c>
      <c r="B35" s="8">
        <v>84</v>
      </c>
      <c r="C35" s="33">
        <v>84</v>
      </c>
      <c r="D35" s="34">
        <v>0.8</v>
      </c>
      <c r="E35" s="35">
        <v>0.86</v>
      </c>
      <c r="F35" s="36">
        <v>90000</v>
      </c>
      <c r="G35" s="36">
        <f t="shared" si="0"/>
        <v>30600000</v>
      </c>
      <c r="H35" s="37">
        <v>19305010</v>
      </c>
      <c r="I35" s="8">
        <v>340</v>
      </c>
      <c r="J35" s="38">
        <f t="shared" si="1"/>
        <v>214.50011111111112</v>
      </c>
      <c r="K35" s="43">
        <v>0.47399999999999998</v>
      </c>
      <c r="L35" s="47">
        <v>0.34549999999999997</v>
      </c>
      <c r="M35" s="36">
        <v>142553798</v>
      </c>
      <c r="N35" s="37">
        <v>87928044</v>
      </c>
      <c r="O35" s="36">
        <v>53990291</v>
      </c>
      <c r="P35" s="37">
        <v>103125916</v>
      </c>
      <c r="Q35" s="36">
        <v>149657992</v>
      </c>
      <c r="R35" s="130">
        <v>35880791</v>
      </c>
      <c r="S35" s="130"/>
    </row>
    <row r="36" spans="1:28" ht="21.95" customHeight="1">
      <c r="A36" s="7" t="s">
        <v>71</v>
      </c>
      <c r="B36" s="8">
        <v>84</v>
      </c>
      <c r="C36" s="33">
        <v>80</v>
      </c>
      <c r="D36" s="34">
        <v>0.8</v>
      </c>
      <c r="E36" s="35">
        <v>0.86</v>
      </c>
      <c r="F36" s="36">
        <v>90000</v>
      </c>
      <c r="G36" s="36">
        <f t="shared" si="0"/>
        <v>30600000</v>
      </c>
      <c r="H36" s="37">
        <v>24793370</v>
      </c>
      <c r="I36" s="8">
        <v>340</v>
      </c>
      <c r="J36" s="38">
        <f t="shared" si="1"/>
        <v>275.48188888888888</v>
      </c>
      <c r="K36" s="43">
        <v>0.48070000000000002</v>
      </c>
      <c r="L36" s="47">
        <v>0.34549999999999997</v>
      </c>
      <c r="M36" s="36">
        <v>140933868</v>
      </c>
      <c r="N36" s="37">
        <v>133176490</v>
      </c>
      <c r="O36" s="36">
        <v>53376765</v>
      </c>
      <c r="P36" s="37">
        <v>94445726</v>
      </c>
      <c r="Q36" s="36">
        <v>147957333</v>
      </c>
      <c r="R36" s="130">
        <v>79964846</v>
      </c>
      <c r="S36" s="130"/>
    </row>
    <row r="37" spans="1:28" ht="21.95" customHeight="1">
      <c r="A37" s="7" t="s">
        <v>72</v>
      </c>
      <c r="B37" s="8">
        <v>85</v>
      </c>
      <c r="C37" s="33"/>
      <c r="D37" s="34">
        <v>0.8</v>
      </c>
      <c r="E37" s="35"/>
      <c r="F37" s="36">
        <v>90000</v>
      </c>
      <c r="G37" s="36">
        <f t="shared" si="0"/>
        <v>30600000</v>
      </c>
      <c r="H37" s="37"/>
      <c r="I37" s="8">
        <v>340</v>
      </c>
      <c r="J37" s="38">
        <f t="shared" si="1"/>
        <v>0</v>
      </c>
      <c r="K37" s="43">
        <v>0.48730000000000001</v>
      </c>
      <c r="L37" s="47"/>
      <c r="M37" s="36">
        <v>144173728</v>
      </c>
      <c r="N37" s="37"/>
      <c r="O37" s="36">
        <v>54603817</v>
      </c>
      <c r="P37" s="37"/>
      <c r="Q37" s="36">
        <v>151358651</v>
      </c>
      <c r="R37" s="130"/>
      <c r="S37" s="130"/>
    </row>
    <row r="38" spans="1:28" ht="21.95" customHeight="1">
      <c r="A38" s="7" t="s">
        <v>73</v>
      </c>
      <c r="B38" s="8">
        <v>85</v>
      </c>
      <c r="C38" s="33"/>
      <c r="D38" s="34">
        <v>0.8</v>
      </c>
      <c r="E38" s="35"/>
      <c r="F38" s="36">
        <v>90000</v>
      </c>
      <c r="G38" s="36">
        <f t="shared" si="0"/>
        <v>30600000</v>
      </c>
      <c r="H38" s="37"/>
      <c r="I38" s="8">
        <v>340</v>
      </c>
      <c r="J38" s="38">
        <f t="shared" si="1"/>
        <v>0</v>
      </c>
      <c r="K38" s="43">
        <v>0.49399999999999999</v>
      </c>
      <c r="L38" s="47"/>
      <c r="M38" s="36">
        <v>144173728</v>
      </c>
      <c r="N38" s="37"/>
      <c r="O38" s="36">
        <v>54603817</v>
      </c>
      <c r="P38" s="37"/>
      <c r="Q38" s="36">
        <v>151358651</v>
      </c>
      <c r="R38" s="130"/>
      <c r="S38" s="130"/>
    </row>
    <row r="39" spans="1:28" ht="21.95" customHeight="1">
      <c r="A39" s="7" t="s">
        <v>74</v>
      </c>
      <c r="B39" s="8">
        <v>85</v>
      </c>
      <c r="C39" s="33"/>
      <c r="D39" s="34">
        <v>0.8</v>
      </c>
      <c r="E39" s="35"/>
      <c r="F39" s="36">
        <v>90000</v>
      </c>
      <c r="G39" s="36">
        <f t="shared" si="0"/>
        <v>30600000</v>
      </c>
      <c r="H39" s="37"/>
      <c r="I39" s="8">
        <v>340</v>
      </c>
      <c r="J39" s="38">
        <f t="shared" si="1"/>
        <v>0</v>
      </c>
      <c r="K39" s="43">
        <v>0.50070000000000003</v>
      </c>
      <c r="L39" s="47"/>
      <c r="M39" s="36">
        <v>144173728</v>
      </c>
      <c r="N39" s="37"/>
      <c r="O39" s="36">
        <v>54603817</v>
      </c>
      <c r="P39" s="37"/>
      <c r="Q39" s="36">
        <v>151358651</v>
      </c>
      <c r="R39" s="130"/>
      <c r="S39" s="130"/>
    </row>
    <row r="40" spans="1:28" ht="21.95" customHeight="1">
      <c r="A40" s="7" t="s">
        <v>75</v>
      </c>
      <c r="B40" s="8">
        <v>85</v>
      </c>
      <c r="C40" s="33"/>
      <c r="D40" s="34">
        <v>0.8</v>
      </c>
      <c r="E40" s="35"/>
      <c r="F40" s="36">
        <v>90000</v>
      </c>
      <c r="G40" s="36">
        <f t="shared" si="0"/>
        <v>30600000</v>
      </c>
      <c r="H40" s="37"/>
      <c r="I40" s="8">
        <v>340</v>
      </c>
      <c r="J40" s="38">
        <f t="shared" si="1"/>
        <v>0</v>
      </c>
      <c r="K40" s="43">
        <v>0.50729999999999997</v>
      </c>
      <c r="L40" s="47"/>
      <c r="M40" s="36">
        <v>144173728</v>
      </c>
      <c r="N40" s="37"/>
      <c r="O40" s="36">
        <v>54603817</v>
      </c>
      <c r="P40" s="37"/>
      <c r="Q40" s="36">
        <v>151358651</v>
      </c>
      <c r="R40" s="130"/>
      <c r="S40" s="130"/>
    </row>
    <row r="41" spans="1:28" ht="21.95" customHeight="1">
      <c r="A41" s="9" t="s">
        <v>76</v>
      </c>
      <c r="B41" s="8">
        <v>73</v>
      </c>
      <c r="C41" s="39"/>
      <c r="D41" s="34">
        <v>0.8</v>
      </c>
      <c r="E41" s="40"/>
      <c r="F41" s="41">
        <v>90000</v>
      </c>
      <c r="G41" s="36">
        <f t="shared" si="0"/>
        <v>30600000</v>
      </c>
      <c r="H41" s="37"/>
      <c r="I41" s="8">
        <v>340</v>
      </c>
      <c r="J41" s="42">
        <f t="shared" si="1"/>
        <v>0</v>
      </c>
      <c r="K41" s="43">
        <v>0.51400000000000001</v>
      </c>
      <c r="L41" s="47"/>
      <c r="M41" s="36">
        <v>123114644</v>
      </c>
      <c r="N41" s="37"/>
      <c r="O41" s="36">
        <v>46627979</v>
      </c>
      <c r="P41" s="37"/>
      <c r="Q41" s="36">
        <v>129250084</v>
      </c>
      <c r="R41" s="130"/>
      <c r="S41" s="130"/>
    </row>
    <row r="42" spans="1:28" ht="21.95" customHeight="1">
      <c r="A42" s="10" t="s">
        <v>77</v>
      </c>
      <c r="B42" s="11">
        <f>SUM(B30:B41)</f>
        <v>959</v>
      </c>
      <c r="C42" s="26">
        <f>SUM(C30:C41)</f>
        <v>567</v>
      </c>
      <c r="D42" s="27">
        <v>0.8</v>
      </c>
      <c r="E42" s="13">
        <f>E32</f>
        <v>0.86</v>
      </c>
      <c r="F42" s="11"/>
      <c r="G42" s="28">
        <f>SUM(G30:G41)</f>
        <v>367200000</v>
      </c>
      <c r="H42" s="12">
        <f>SUM(H30:H41)</f>
        <v>128020750</v>
      </c>
      <c r="I42" s="31">
        <f>SUM(I30:I41)</f>
        <v>4080</v>
      </c>
      <c r="J42" s="32">
        <f>SUM(J30:J41)</f>
        <v>1422.452777777778</v>
      </c>
      <c r="K42" s="29">
        <v>0.02</v>
      </c>
      <c r="L42" s="11"/>
      <c r="M42" s="45">
        <f t="shared" ref="M42:R42" si="2">SUM(M30:M41)</f>
        <v>1619929524</v>
      </c>
      <c r="N42" s="12">
        <f t="shared" si="2"/>
        <v>522144874</v>
      </c>
      <c r="O42" s="12">
        <f t="shared" si="2"/>
        <v>613526065</v>
      </c>
      <c r="P42" s="12">
        <f t="shared" si="2"/>
        <v>357475141</v>
      </c>
      <c r="Q42" s="12">
        <f t="shared" si="2"/>
        <v>1700659000</v>
      </c>
      <c r="R42" s="111">
        <f t="shared" si="2"/>
        <v>430895622</v>
      </c>
      <c r="S42" s="111"/>
    </row>
    <row r="43" spans="1:28" ht="21.95" customHeight="1">
      <c r="A43" s="10" t="s">
        <v>78</v>
      </c>
      <c r="B43" s="11"/>
      <c r="C43" s="14">
        <f>C42/B42</f>
        <v>0.59124087591240881</v>
      </c>
      <c r="D43" s="14"/>
      <c r="E43" s="14">
        <f>E42/D42</f>
        <v>1.075</v>
      </c>
      <c r="F43" s="14"/>
      <c r="G43" s="14"/>
      <c r="H43" s="14">
        <f>H42/G42</f>
        <v>0.34864038671023967</v>
      </c>
      <c r="I43" s="14"/>
      <c r="J43" s="14">
        <f>J42/I42</f>
        <v>0.34864038671023972</v>
      </c>
      <c r="K43" s="14"/>
      <c r="L43" s="14"/>
      <c r="M43" s="14"/>
      <c r="N43" s="14">
        <f>N42/M42</f>
        <v>0.3223256729778573</v>
      </c>
      <c r="O43" s="14"/>
      <c r="P43" s="14">
        <f>P42/O42</f>
        <v>0.58265681181776685</v>
      </c>
      <c r="Q43" s="14"/>
      <c r="R43" s="112">
        <f>R42/Q42</f>
        <v>0.25336979488539441</v>
      </c>
      <c r="S43" s="112"/>
    </row>
    <row r="44" spans="1:28" ht="21.95" customHeight="1">
      <c r="A44" s="15" t="s">
        <v>79</v>
      </c>
      <c r="B44" s="16"/>
      <c r="C44" s="16">
        <v>0.95</v>
      </c>
      <c r="D44" s="16"/>
      <c r="E44" s="16">
        <v>0.95</v>
      </c>
      <c r="F44" s="16"/>
      <c r="G44" s="16"/>
      <c r="H44" s="16">
        <v>0.95</v>
      </c>
      <c r="I44" s="16"/>
      <c r="J44" s="16">
        <v>0.95</v>
      </c>
      <c r="K44" s="16"/>
      <c r="L44" s="16"/>
      <c r="M44" s="16"/>
      <c r="N44" s="16">
        <v>0.95</v>
      </c>
      <c r="O44" s="16"/>
      <c r="P44" s="30">
        <v>0.95</v>
      </c>
      <c r="Q44" s="17"/>
      <c r="R44" s="119">
        <v>0.95</v>
      </c>
      <c r="S44" s="119"/>
    </row>
    <row r="45" spans="1:28" ht="21.95" customHeight="1">
      <c r="A45" s="15" t="s">
        <v>78</v>
      </c>
      <c r="B45" s="15"/>
      <c r="C45" s="16">
        <f>C43</f>
        <v>0.59124087591240881</v>
      </c>
      <c r="D45" s="16"/>
      <c r="E45" s="16">
        <f>E43</f>
        <v>1.075</v>
      </c>
      <c r="F45" s="16"/>
      <c r="G45" s="16"/>
      <c r="H45" s="16">
        <f>H43</f>
        <v>0.34864038671023967</v>
      </c>
      <c r="I45" s="16"/>
      <c r="J45" s="16">
        <f>J43</f>
        <v>0.34864038671023972</v>
      </c>
      <c r="K45" s="16"/>
      <c r="L45" s="16"/>
      <c r="M45" s="16"/>
      <c r="N45" s="16">
        <f>N43</f>
        <v>0.3223256729778573</v>
      </c>
      <c r="O45" s="16"/>
      <c r="P45" s="16">
        <f>P43</f>
        <v>0.58265681181776685</v>
      </c>
      <c r="Q45" s="16"/>
      <c r="R45" s="119">
        <f>R43</f>
        <v>0.25336979488539441</v>
      </c>
      <c r="S45" s="119"/>
    </row>
    <row r="46" spans="1:28" s="3" customFormat="1" ht="20.100000000000001" customHeight="1">
      <c r="A46" s="120" t="s">
        <v>80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8"/>
      <c r="U46" s="18"/>
      <c r="V46" s="18"/>
      <c r="W46" s="18"/>
      <c r="X46" s="18"/>
      <c r="Y46" s="18"/>
      <c r="Z46" s="18"/>
      <c r="AA46" s="18"/>
      <c r="AB46" s="18"/>
    </row>
    <row r="47" spans="1:28" s="46" customFormat="1" ht="42.75" customHeight="1">
      <c r="A47" s="113" t="s">
        <v>81</v>
      </c>
      <c r="B47" s="114"/>
      <c r="C47" s="114"/>
      <c r="D47" s="115"/>
      <c r="E47" s="122" t="s">
        <v>82</v>
      </c>
      <c r="F47" s="123"/>
      <c r="G47" s="123"/>
      <c r="H47" s="124"/>
      <c r="I47" s="113" t="s">
        <v>83</v>
      </c>
      <c r="J47" s="114"/>
      <c r="K47" s="114"/>
      <c r="L47" s="114"/>
      <c r="M47" s="115"/>
      <c r="N47" s="2" t="s">
        <v>84</v>
      </c>
      <c r="O47" s="2" t="s">
        <v>85</v>
      </c>
      <c r="P47" s="113" t="s">
        <v>86</v>
      </c>
      <c r="Q47" s="114"/>
      <c r="R47" s="115"/>
      <c r="S47" s="2" t="s">
        <v>87</v>
      </c>
      <c r="T47" s="18"/>
      <c r="U47" s="18"/>
      <c r="V47" s="18"/>
      <c r="W47" s="18"/>
      <c r="X47" s="18"/>
      <c r="Y47" s="18"/>
      <c r="Z47" s="18"/>
      <c r="AA47" s="18"/>
      <c r="AB47" s="18"/>
    </row>
    <row r="48" spans="1:28" s="3" customFormat="1" ht="63" customHeight="1">
      <c r="A48" s="125"/>
      <c r="B48" s="126"/>
      <c r="C48" s="126"/>
      <c r="D48" s="127"/>
      <c r="E48" s="94"/>
      <c r="F48" s="95"/>
      <c r="G48" s="95"/>
      <c r="H48" s="96"/>
      <c r="I48" s="94"/>
      <c r="J48" s="95"/>
      <c r="K48" s="95"/>
      <c r="L48" s="95"/>
      <c r="M48" s="96"/>
      <c r="N48" s="19"/>
      <c r="O48" s="19"/>
      <c r="P48" s="116"/>
      <c r="Q48" s="117"/>
      <c r="R48" s="118"/>
      <c r="S48" s="19"/>
      <c r="T48" s="18"/>
      <c r="U48" s="18"/>
      <c r="V48" s="18"/>
      <c r="W48" s="18"/>
      <c r="X48" s="18"/>
      <c r="Y48" s="18"/>
      <c r="Z48" s="18"/>
      <c r="AA48" s="18"/>
      <c r="AB48" s="18"/>
    </row>
    <row r="49" spans="1:19" ht="60.6" customHeight="1">
      <c r="A49" s="125"/>
      <c r="B49" s="126"/>
      <c r="C49" s="126"/>
      <c r="D49" s="127"/>
      <c r="E49" s="94"/>
      <c r="F49" s="95"/>
      <c r="G49" s="95"/>
      <c r="H49" s="96"/>
      <c r="I49" s="94"/>
      <c r="J49" s="95"/>
      <c r="K49" s="95"/>
      <c r="L49" s="95"/>
      <c r="M49" s="96"/>
      <c r="N49" s="19"/>
      <c r="O49" s="19"/>
      <c r="P49" s="116"/>
      <c r="Q49" s="117"/>
      <c r="R49" s="118"/>
      <c r="S49" s="19"/>
    </row>
    <row r="50" spans="1:19" ht="60.6" customHeight="1"/>
  </sheetData>
  <mergeCells count="82">
    <mergeCell ref="R39:S39"/>
    <mergeCell ref="R40:S40"/>
    <mergeCell ref="R41:S41"/>
    <mergeCell ref="R34:S34"/>
    <mergeCell ref="R35:S35"/>
    <mergeCell ref="R36:S36"/>
    <mergeCell ref="R37:S37"/>
    <mergeCell ref="R38:S38"/>
    <mergeCell ref="R29:S29"/>
    <mergeCell ref="R30:S30"/>
    <mergeCell ref="R31:S31"/>
    <mergeCell ref="R32:S32"/>
    <mergeCell ref="R33:S33"/>
    <mergeCell ref="R42:S42"/>
    <mergeCell ref="R43:S43"/>
    <mergeCell ref="P47:R47"/>
    <mergeCell ref="P48:R48"/>
    <mergeCell ref="P49:R49"/>
    <mergeCell ref="R44:S44"/>
    <mergeCell ref="R45:S45"/>
    <mergeCell ref="A46:S46"/>
    <mergeCell ref="I47:M47"/>
    <mergeCell ref="A47:D47"/>
    <mergeCell ref="E47:H47"/>
    <mergeCell ref="A48:D48"/>
    <mergeCell ref="A49:D49"/>
    <mergeCell ref="E48:H48"/>
    <mergeCell ref="E49:H49"/>
    <mergeCell ref="I48:M48"/>
    <mergeCell ref="I49:M49"/>
    <mergeCell ref="O11:S11"/>
    <mergeCell ref="O12:S12"/>
    <mergeCell ref="M7:N7"/>
    <mergeCell ref="M5:N5"/>
    <mergeCell ref="M9:N9"/>
    <mergeCell ref="M10:N10"/>
    <mergeCell ref="M11:N11"/>
    <mergeCell ref="O7:S7"/>
    <mergeCell ref="O9:S9"/>
    <mergeCell ref="O10:S10"/>
    <mergeCell ref="P26:S26"/>
    <mergeCell ref="A27:S27"/>
    <mergeCell ref="A15:O26"/>
    <mergeCell ref="A28:J28"/>
    <mergeCell ref="P19:S19"/>
    <mergeCell ref="P20:S20"/>
    <mergeCell ref="P21:S21"/>
    <mergeCell ref="P22:S22"/>
    <mergeCell ref="M28:R28"/>
    <mergeCell ref="K28:L28"/>
    <mergeCell ref="P23:S23"/>
    <mergeCell ref="P24:S24"/>
    <mergeCell ref="P25:S25"/>
    <mergeCell ref="A14:S14"/>
    <mergeCell ref="P15:S15"/>
    <mergeCell ref="P16:S16"/>
    <mergeCell ref="P17:S17"/>
    <mergeCell ref="P18:S18"/>
    <mergeCell ref="A11:C11"/>
    <mergeCell ref="A12:C12"/>
    <mergeCell ref="M12:N12"/>
    <mergeCell ref="D12:L12"/>
    <mergeCell ref="D11:L11"/>
    <mergeCell ref="A9:C9"/>
    <mergeCell ref="A10:C10"/>
    <mergeCell ref="A8:C8"/>
    <mergeCell ref="D8:S8"/>
    <mergeCell ref="A1:C3"/>
    <mergeCell ref="D2:Q3"/>
    <mergeCell ref="R1:S1"/>
    <mergeCell ref="R2:S2"/>
    <mergeCell ref="R3:S3"/>
    <mergeCell ref="O5:S5"/>
    <mergeCell ref="D7:L7"/>
    <mergeCell ref="D5:L5"/>
    <mergeCell ref="D9:L9"/>
    <mergeCell ref="D10:L10"/>
    <mergeCell ref="U1:V2"/>
    <mergeCell ref="A5:C5"/>
    <mergeCell ref="A6:S6"/>
    <mergeCell ref="A7:C7"/>
    <mergeCell ref="D1:Q1"/>
  </mergeCells>
  <hyperlinks>
    <hyperlink ref="U1:V2" location="Tablero!A1" display="Volver al Tablero Principal" xr:uid="{00000000-0004-0000-0000-000000000000}"/>
  </hyperlinks>
  <printOptions horizontalCentered="1"/>
  <pageMargins left="0.51181102362204722" right="0.59055118110236227" top="0.78740157480314965" bottom="1.181102362204724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9A40A-E94D-4BB0-96EE-6BA566A9E8E7}">
  <dimension ref="A1:K8"/>
  <sheetViews>
    <sheetView workbookViewId="0">
      <selection activeCell="D4" sqref="D4"/>
    </sheetView>
  </sheetViews>
  <sheetFormatPr baseColWidth="10" defaultRowHeight="15"/>
  <sheetData>
    <row r="1" spans="1:11" ht="81.75" customHeight="1">
      <c r="A1" s="48" t="s">
        <v>89</v>
      </c>
      <c r="B1" s="48" t="s">
        <v>90</v>
      </c>
      <c r="C1" s="48" t="s">
        <v>91</v>
      </c>
      <c r="D1" s="48" t="s">
        <v>92</v>
      </c>
      <c r="E1" s="48" t="s">
        <v>93</v>
      </c>
      <c r="F1" s="48" t="s">
        <v>94</v>
      </c>
      <c r="G1" s="48" t="s">
        <v>95</v>
      </c>
      <c r="H1" s="48" t="s">
        <v>96</v>
      </c>
      <c r="I1" s="48" t="s">
        <v>97</v>
      </c>
      <c r="J1" s="48" t="s">
        <v>98</v>
      </c>
      <c r="K1" s="48" t="s">
        <v>99</v>
      </c>
    </row>
    <row r="2" spans="1:11" ht="15.75">
      <c r="A2" s="49" t="s">
        <v>100</v>
      </c>
      <c r="B2" s="50">
        <v>0.95899999999999996</v>
      </c>
      <c r="C2" s="50">
        <v>0.81499999999999995</v>
      </c>
      <c r="D2" s="50">
        <v>0</v>
      </c>
      <c r="E2" s="50">
        <v>0.94699999999999995</v>
      </c>
      <c r="F2" s="50">
        <v>0.92200000000000004</v>
      </c>
      <c r="G2" s="50">
        <v>0.98</v>
      </c>
      <c r="H2" s="50">
        <v>0.94</v>
      </c>
      <c r="I2" s="50">
        <v>0.97099999999999997</v>
      </c>
      <c r="J2" s="50">
        <v>0.98399999999999999</v>
      </c>
      <c r="K2" s="50">
        <v>0.96699999999999997</v>
      </c>
    </row>
    <row r="3" spans="1:11" ht="15.75">
      <c r="A3" s="49" t="s">
        <v>101</v>
      </c>
      <c r="B3" s="50">
        <v>0.95299999999999996</v>
      </c>
      <c r="C3" s="50">
        <v>0.7</v>
      </c>
      <c r="D3" s="50">
        <v>0.876</v>
      </c>
      <c r="E3" s="50">
        <v>0.96099999999999997</v>
      </c>
      <c r="F3" s="50">
        <v>0.94699999999999995</v>
      </c>
      <c r="G3" s="50">
        <v>0.97699999999999998</v>
      </c>
      <c r="H3" s="50">
        <v>0.92800000000000005</v>
      </c>
      <c r="I3" s="50">
        <v>0.97799999999999998</v>
      </c>
      <c r="J3" s="50">
        <v>0.96499999999999997</v>
      </c>
      <c r="K3" s="50">
        <v>1</v>
      </c>
    </row>
    <row r="4" spans="1:11" ht="15.75">
      <c r="A4" s="49" t="s">
        <v>102</v>
      </c>
      <c r="B4" s="50">
        <v>0.95599999999999996</v>
      </c>
      <c r="C4" s="50">
        <v>0.85699999999999998</v>
      </c>
      <c r="D4" s="50">
        <v>0.92800000000000005</v>
      </c>
      <c r="E4" s="50">
        <v>0.95199999999999996</v>
      </c>
      <c r="F4" s="50">
        <v>0.94899999999999995</v>
      </c>
      <c r="G4" s="50">
        <v>0.97699999999999998</v>
      </c>
      <c r="H4" s="50">
        <v>0.96699999999999997</v>
      </c>
      <c r="I4" s="50">
        <v>0.95899999999999996</v>
      </c>
      <c r="J4" s="50">
        <v>0.95799999999999996</v>
      </c>
      <c r="K4" s="50">
        <v>0.95799999999999996</v>
      </c>
    </row>
    <row r="5" spans="1:11" ht="15.75">
      <c r="A5" s="49" t="s">
        <v>103</v>
      </c>
      <c r="B5" s="50">
        <v>0.96299999999999997</v>
      </c>
      <c r="C5" s="50">
        <v>0.79200000000000004</v>
      </c>
      <c r="D5" s="50">
        <v>0.93100000000000005</v>
      </c>
      <c r="E5" s="50">
        <v>0.96699999999999997</v>
      </c>
      <c r="F5" s="50">
        <v>0.93300000000000005</v>
      </c>
      <c r="G5" s="50">
        <v>0.97399999999999998</v>
      </c>
      <c r="H5" s="50">
        <v>0</v>
      </c>
      <c r="I5" s="50">
        <v>0.98399999999999999</v>
      </c>
      <c r="J5" s="50">
        <v>1</v>
      </c>
      <c r="K5" s="50">
        <v>0.96299999999999997</v>
      </c>
    </row>
    <row r="6" spans="1:11" ht="15.75">
      <c r="A6" s="49" t="s">
        <v>104</v>
      </c>
      <c r="B6" s="50">
        <v>0.98199999999999998</v>
      </c>
      <c r="C6" s="50">
        <v>0.88200000000000001</v>
      </c>
      <c r="D6" s="50">
        <v>0.97799999999999998</v>
      </c>
      <c r="E6" s="50">
        <v>0.96599999999999997</v>
      </c>
      <c r="F6" s="50">
        <v>0.96499999999999997</v>
      </c>
      <c r="G6" s="50">
        <v>0.98399999999999999</v>
      </c>
      <c r="H6" s="50">
        <v>0</v>
      </c>
      <c r="I6" s="50">
        <v>0.97099999999999997</v>
      </c>
      <c r="J6" s="50">
        <v>1</v>
      </c>
      <c r="K6" s="50">
        <v>1</v>
      </c>
    </row>
    <row r="7" spans="1:11" ht="15.75">
      <c r="A7" s="49" t="s">
        <v>105</v>
      </c>
      <c r="B7" s="50">
        <v>0.96299999999999997</v>
      </c>
      <c r="C7" s="50">
        <v>0.76200000000000001</v>
      </c>
      <c r="D7" s="50">
        <v>0.95699999999999996</v>
      </c>
      <c r="E7" s="50">
        <v>0.92900000000000005</v>
      </c>
      <c r="F7" s="50">
        <v>0.97099999999999997</v>
      </c>
      <c r="G7" s="50">
        <v>0.97299999999999998</v>
      </c>
      <c r="H7" s="50">
        <v>0</v>
      </c>
      <c r="I7" s="50">
        <v>0.96699999999999997</v>
      </c>
      <c r="J7" s="50">
        <v>0.89800000000000002</v>
      </c>
      <c r="K7" s="50">
        <v>0.98</v>
      </c>
    </row>
    <row r="8" spans="1:11" ht="15.75">
      <c r="A8" s="49" t="s">
        <v>106</v>
      </c>
      <c r="B8" s="50">
        <v>0.95699999999999996</v>
      </c>
      <c r="C8" s="50">
        <v>0.77300000000000002</v>
      </c>
      <c r="D8" s="50">
        <v>0.97799999999999998</v>
      </c>
      <c r="E8" s="50">
        <v>0.92400000000000004</v>
      </c>
      <c r="F8" s="50">
        <v>0.94199999999999995</v>
      </c>
      <c r="G8" s="50">
        <v>0.97299999999999998</v>
      </c>
      <c r="H8" s="50">
        <v>0.95699999999999996</v>
      </c>
      <c r="I8" s="50">
        <v>0.98</v>
      </c>
      <c r="J8" s="50">
        <v>0.94</v>
      </c>
      <c r="K8" s="50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HINO TUNJA</vt:lpstr>
      <vt:lpstr>MAZDA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Tovar Uribe</dc:creator>
  <cp:keywords/>
  <dc:description/>
  <cp:lastModifiedBy>Lizeth Paola Zorro</cp:lastModifiedBy>
  <cp:revision/>
  <dcterms:created xsi:type="dcterms:W3CDTF">2024-04-26T18:04:02Z</dcterms:created>
  <dcterms:modified xsi:type="dcterms:W3CDTF">2024-08-12T14:10:57Z</dcterms:modified>
  <cp:category/>
  <cp:contentStatus/>
</cp:coreProperties>
</file>